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40" windowWidth="19400" windowHeight="7800" activeTab="0"/>
  </bookViews>
  <sheets>
    <sheet name="様式C-1(データ出力用)" sheetId="1" r:id="rId1"/>
    <sheet name="様式C-1(入力用)" sheetId="2" r:id="rId2"/>
    <sheet name="業種№" sheetId="3" r:id="rId3"/>
    <sheet name="実業団ID" sheetId="4" r:id="rId4"/>
  </sheets>
  <definedNames>
    <definedName name="_xlnm.Print_Area" localSheetId="0">'様式C-1(データ出力用)'!$B$1:$AS$29</definedName>
    <definedName name="_xlnm.Print_Area" localSheetId="1">'様式C-1(入力用)'!$A$1:$O$42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koshigoe</author>
  </authors>
  <commentList>
    <comment ref="J2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3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4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5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6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7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9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10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11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12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13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14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15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16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17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18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19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20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21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22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23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24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25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26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27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28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29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30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31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32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33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34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35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36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37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38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39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40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41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  <comment ref="J42" authorId="0">
      <text>
        <r>
          <rPr>
            <b/>
            <sz val="9"/>
            <rFont val="ＭＳ Ｐゴシック"/>
            <family val="3"/>
          </rPr>
          <t>業種はプルダウンメニューより選択してください。</t>
        </r>
      </text>
    </comment>
  </commentList>
</comments>
</file>

<file path=xl/sharedStrings.xml><?xml version="1.0" encoding="utf-8"?>
<sst xmlns="http://schemas.openxmlformats.org/spreadsheetml/2006/main" count="227" uniqueCount="149">
  <si>
    <t>様式C-1</t>
  </si>
  <si>
    <t>A-協会提出用</t>
  </si>
  <si>
    <t>実業団名</t>
  </si>
  <si>
    <t>〒</t>
  </si>
  <si>
    <t>TEL</t>
  </si>
  <si>
    <t>資本金</t>
  </si>
  <si>
    <t>業種</t>
  </si>
  <si>
    <t>従業員数</t>
  </si>
  <si>
    <t>業種番号</t>
  </si>
  <si>
    <t>代表者名</t>
  </si>
  <si>
    <t>メンバー
責任者
連絡先</t>
  </si>
  <si>
    <t>(会社)部課名</t>
  </si>
  <si>
    <t>TEL</t>
  </si>
  <si>
    <t>申請年月日</t>
  </si>
  <si>
    <t>　　　　年　　　月　　　日</t>
  </si>
  <si>
    <t>㊞</t>
  </si>
  <si>
    <t>実業団代表者
又は人事管理者</t>
  </si>
  <si>
    <t>都道府県名</t>
  </si>
  <si>
    <t>支部名</t>
  </si>
  <si>
    <t>実業団№</t>
  </si>
  <si>
    <t>連盟承認年月日</t>
  </si>
  <si>
    <t>所属団体名</t>
  </si>
  <si>
    <t>代 表 者 名</t>
  </si>
  <si>
    <t>支　部　名</t>
  </si>
  <si>
    <t>趣旨目的に賛同し登録を申請いたします。
また、別紙実業団登録会員名簿記載の登録会員は、会員登録規程第8条に基づく登録資格を
有する者であることを証明します。</t>
  </si>
  <si>
    <t>人</t>
  </si>
  <si>
    <r>
      <rPr>
        <sz val="14"/>
        <color indexed="8"/>
        <rFont val="ＭＳ Ｐ明朝"/>
        <family val="1"/>
      </rPr>
      <t>公益財団法人　全日本ボウリング協会</t>
    </r>
    <r>
      <rPr>
        <sz val="10"/>
        <color indexed="8"/>
        <rFont val="ＭＳ Ｐ明朝"/>
        <family val="1"/>
      </rPr>
      <t xml:space="preserve">
</t>
    </r>
    <r>
      <rPr>
        <sz val="16"/>
        <color indexed="8"/>
        <rFont val="ＭＳ Ｐ明朝"/>
        <family val="1"/>
      </rPr>
      <t>実業団登録申請書</t>
    </r>
  </si>
  <si>
    <t>実業団
所在地</t>
  </si>
  <si>
    <t>メンバー
責任者</t>
  </si>
  <si>
    <t>㊞</t>
  </si>
  <si>
    <t>B-連盟保存用</t>
  </si>
  <si>
    <t>実業団名</t>
  </si>
  <si>
    <t>実業団所在地</t>
  </si>
  <si>
    <t>実業団所在地TEL</t>
  </si>
  <si>
    <t>実業団所在地〒</t>
  </si>
  <si>
    <t>資本金</t>
  </si>
  <si>
    <t>従業員数</t>
  </si>
  <si>
    <t>代表者名</t>
  </si>
  <si>
    <t>メンバー責任者</t>
  </si>
  <si>
    <t>連絡先部課名</t>
  </si>
  <si>
    <t>連絡先TEL</t>
  </si>
  <si>
    <t>××課</t>
  </si>
  <si>
    <t>官公庁</t>
  </si>
  <si>
    <t>水産</t>
  </si>
  <si>
    <t>食品</t>
  </si>
  <si>
    <t>鉱業</t>
  </si>
  <si>
    <t>鉄鋼</t>
  </si>
  <si>
    <t>金属</t>
  </si>
  <si>
    <t>建設</t>
  </si>
  <si>
    <t>不動産</t>
  </si>
  <si>
    <t>化学</t>
  </si>
  <si>
    <t>パルプ</t>
  </si>
  <si>
    <t>石油</t>
  </si>
  <si>
    <t>ゴム</t>
  </si>
  <si>
    <t>窯業</t>
  </si>
  <si>
    <t>精密</t>
  </si>
  <si>
    <t>機械</t>
  </si>
  <si>
    <t>電気</t>
  </si>
  <si>
    <t>輸送・運輸</t>
  </si>
  <si>
    <t>自動車製造(部品含む)</t>
  </si>
  <si>
    <t>輸送機器製造</t>
  </si>
  <si>
    <t>商業</t>
  </si>
  <si>
    <t>金融・保険</t>
  </si>
  <si>
    <t>諸工業</t>
  </si>
  <si>
    <t>電力・ガス</t>
  </si>
  <si>
    <t>倉庫・通信</t>
  </si>
  <si>
    <t>17-1</t>
  </si>
  <si>
    <t>17-2</t>
  </si>
  <si>
    <t>17-3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</si>
  <si>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</si>
  <si>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</si>
  <si>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</si>
  <si>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</si>
  <si>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</si>
  <si>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</si>
  <si>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</si>
  <si>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</si>
  <si>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</si>
  <si>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</si>
  <si>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</si>
  <si>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</si>
  <si>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</si>
  <si>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</si>
  <si>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</si>
  <si>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</si>
  <si>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</si>
  <si>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</si>
  <si>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</si>
  <si>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</si>
  <si>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</si>
  <si>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</si>
  <si>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</si>
  <si>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</si>
  <si>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</si>
  <si>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</si>
  <si>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サービス</t>
  </si>
  <si>
    <t>学校</t>
  </si>
  <si>
    <t>病院</t>
  </si>
  <si>
    <t>たばこ</t>
  </si>
  <si>
    <t>繊維</t>
  </si>
  <si>
    <t>業種№</t>
  </si>
  <si>
    <t>業種</t>
  </si>
  <si>
    <t>鈴木　三郎</t>
  </si>
  <si>
    <t>千葉県</t>
  </si>
  <si>
    <t>市川運輸株式会社</t>
  </si>
  <si>
    <t>272-8888</t>
  </si>
  <si>
    <t>千葉県市川市合川5-6</t>
  </si>
  <si>
    <t>047-333-3330</t>
  </si>
  <si>
    <t>047-333-3333</t>
  </si>
  <si>
    <t>市川</t>
  </si>
  <si>
    <t>〒</t>
  </si>
  <si>
    <t>TEL</t>
  </si>
  <si>
    <t>TEL</t>
  </si>
  <si>
    <t>㊞</t>
  </si>
  <si>
    <t>田中　武夫</t>
  </si>
  <si>
    <t>C-実業団保存用</t>
  </si>
  <si>
    <t>28</t>
  </si>
  <si>
    <t>実業団OB</t>
  </si>
  <si>
    <t>↑
実業団ID</t>
  </si>
  <si>
    <t>実業団ID</t>
  </si>
  <si>
    <t>連盟№</t>
  </si>
  <si>
    <t>実業団№</t>
  </si>
  <si>
    <t>支部名</t>
  </si>
  <si>
    <t>会社名</t>
  </si>
  <si>
    <t>福岡支部</t>
  </si>
  <si>
    <t>㈲四宮梱包</t>
  </si>
  <si>
    <t>○</t>
  </si>
  <si>
    <t>西日本鉄道㈱</t>
  </si>
  <si>
    <t>南福岡支部</t>
  </si>
  <si>
    <t>久留米市役所</t>
  </si>
  <si>
    <t>北九州支部</t>
  </si>
  <si>
    <t>JR九州福岡</t>
  </si>
  <si>
    <t>中福岡支部</t>
  </si>
  <si>
    <t>日産自動車九州㈱</t>
  </si>
  <si>
    <t>飯塚市役所</t>
  </si>
  <si>
    <t>福岡市役所</t>
  </si>
  <si>
    <t>TOTO㈱小倉第二</t>
  </si>
  <si>
    <t>㈱東芝ｾﾐｺﾝﾀﾞｸﾀｰ社 北九州工場</t>
  </si>
  <si>
    <t>ｴﾌｺｰﾌﾟ生活協同組合</t>
  </si>
  <si>
    <t>トヨタ自動車九州㈱</t>
  </si>
  <si>
    <t>㈱大和組</t>
  </si>
  <si>
    <t>㈱ｴﾇｺｰﾎﾟﾚｰｼｮﾝ</t>
  </si>
  <si>
    <t>直方市役所</t>
  </si>
  <si>
    <t>三菱電機㈱ 玄菱会</t>
  </si>
  <si>
    <t>※ ４桁の実業団ID（連盟№＋実業団№）を様式フォームに記入してください。</t>
  </si>
  <si>
    <t>※ 新規実業団は新しい番号を追加作成してください。</t>
  </si>
  <si>
    <t>※ 実業団名が変更となる場合は新名称に変更のうえ、書面等にてお知らせください。</t>
  </si>
  <si>
    <t>実業団ID</t>
  </si>
  <si>
    <t>2023登録ｸﾗﾌﾞ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</si>
</sst>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#,###,##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6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b/>
      <sz val="9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thin"/>
    </border>
    <border>
      <left style="thin"/>
      <right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7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vertical="center"/>
    </xf>
    <xf numFmtId="0" fontId="43" fillId="0" borderId="14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8" xfId="0" applyNumberFormat="1" applyBorder="1" applyAlignment="1">
      <alignment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76" fontId="44" fillId="0" borderId="19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/>
    </xf>
    <xf numFmtId="0" fontId="0" fillId="33" borderId="18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76" fontId="0" fillId="0" borderId="18" xfId="0" applyNumberFormat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0" fillId="33" borderId="18" xfId="0" applyNumberFormat="1" applyFill="1" applyBorder="1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 wrapText="1"/>
    </xf>
    <xf numFmtId="0" fontId="0" fillId="33" borderId="18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 locked="0"/>
    </xf>
    <xf numFmtId="176" fontId="0" fillId="0" borderId="18" xfId="0" applyNumberFormat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49" fontId="0" fillId="33" borderId="18" xfId="0" applyNumberFormat="1" applyFill="1" applyBorder="1" applyAlignment="1" applyProtection="1">
      <alignment horizontal="right" vertical="center"/>
      <protection locked="0"/>
    </xf>
    <xf numFmtId="49" fontId="0" fillId="0" borderId="18" xfId="0" applyNumberFormat="1" applyBorder="1" applyAlignment="1" applyProtection="1">
      <alignment horizontal="right" vertical="center"/>
      <protection locked="0"/>
    </xf>
    <xf numFmtId="49" fontId="44" fillId="35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49" fontId="0" fillId="34" borderId="18" xfId="0" applyNumberFormat="1" applyFill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 applyProtection="1">
      <alignment horizontal="left"/>
      <protection locked="0"/>
    </xf>
    <xf numFmtId="0" fontId="44" fillId="0" borderId="0" xfId="0" applyFont="1" applyBorder="1" applyAlignment="1">
      <alignment horizontal="left"/>
    </xf>
    <xf numFmtId="0" fontId="44" fillId="0" borderId="14" xfId="0" applyFont="1" applyBorder="1" applyAlignment="1" applyProtection="1">
      <alignment horizontal="left"/>
      <protection locked="0"/>
    </xf>
    <xf numFmtId="0" fontId="44" fillId="0" borderId="14" xfId="0" applyFont="1" applyBorder="1" applyAlignment="1">
      <alignment horizontal="left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44" fillId="0" borderId="1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/>
    </xf>
    <xf numFmtId="0" fontId="43" fillId="0" borderId="0" xfId="0" applyFont="1" applyBorder="1" applyAlignment="1">
      <alignment vertical="top" wrapText="1"/>
    </xf>
    <xf numFmtId="0" fontId="43" fillId="0" borderId="17" xfId="0" applyFont="1" applyBorder="1" applyAlignment="1">
      <alignment vertical="top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4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77" fontId="44" fillId="0" borderId="19" xfId="0" applyNumberFormat="1" applyFont="1" applyBorder="1" applyAlignment="1">
      <alignment horizontal="center" vertical="center"/>
    </xf>
    <xf numFmtId="177" fontId="44" fillId="0" borderId="34" xfId="0" applyNumberFormat="1" applyFont="1" applyBorder="1" applyAlignment="1">
      <alignment horizontal="center" vertical="center"/>
    </xf>
    <xf numFmtId="177" fontId="44" fillId="0" borderId="29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 indent="1"/>
    </xf>
    <xf numFmtId="0" fontId="44" fillId="0" borderId="0" xfId="0" applyFont="1" applyBorder="1" applyAlignment="1">
      <alignment horizontal="left" vertical="center" indent="1"/>
    </xf>
    <xf numFmtId="0" fontId="44" fillId="0" borderId="17" xfId="0" applyFont="1" applyBorder="1" applyAlignment="1">
      <alignment horizontal="left" vertical="center" indent="1"/>
    </xf>
    <xf numFmtId="0" fontId="44" fillId="0" borderId="33" xfId="0" applyFont="1" applyBorder="1" applyAlignment="1">
      <alignment horizontal="center" vertical="center"/>
    </xf>
    <xf numFmtId="0" fontId="44" fillId="0" borderId="19" xfId="0" applyFont="1" applyBorder="1" applyAlignment="1">
      <alignment horizontal="left" vertical="center" indent="1"/>
    </xf>
    <xf numFmtId="0" fontId="44" fillId="0" borderId="34" xfId="0" applyFont="1" applyBorder="1" applyAlignment="1">
      <alignment horizontal="left" vertical="center" indent="1"/>
    </xf>
    <xf numFmtId="0" fontId="44" fillId="0" borderId="29" xfId="0" applyFont="1" applyBorder="1" applyAlignment="1">
      <alignment horizontal="left" vertical="center" indent="1"/>
    </xf>
    <xf numFmtId="0" fontId="44" fillId="0" borderId="19" xfId="0" applyFont="1" applyBorder="1" applyAlignment="1" applyProtection="1">
      <alignment horizontal="center" vertical="center"/>
      <protection/>
    </xf>
    <xf numFmtId="0" fontId="44" fillId="0" borderId="34" xfId="0" applyFont="1" applyBorder="1" applyAlignment="1" applyProtection="1">
      <alignment horizontal="center" vertical="center"/>
      <protection/>
    </xf>
    <xf numFmtId="0" fontId="44" fillId="0" borderId="29" xfId="0" applyFont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0" fillId="34" borderId="1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AT29"/>
  <sheetViews>
    <sheetView tabSelected="1" view="pageBreakPreview" zoomScale="60" zoomScalePageLayoutView="0" workbookViewId="0" topLeftCell="A1">
      <selection activeCell="J14" sqref="J14:O17"/>
    </sheetView>
  </sheetViews>
  <sheetFormatPr defaultColWidth="9.00390625" defaultRowHeight="15.75"/>
  <cols>
    <col min="1" max="1" width="9.00390625" style="1" customWidth="1"/>
    <col min="2" max="2" width="0.6171875" style="1" customWidth="1"/>
    <col min="3" max="4" width="3.75390625" style="1" customWidth="1"/>
    <col min="5" max="5" width="5.00390625" style="1" customWidth="1"/>
    <col min="6" max="6" width="3.125" style="1" bestFit="1" customWidth="1"/>
    <col min="7" max="7" width="3.75390625" style="1" customWidth="1"/>
    <col min="8" max="8" width="13.875" style="1" customWidth="1"/>
    <col min="9" max="9" width="4.125" style="1" customWidth="1"/>
    <col min="10" max="11" width="7.50390625" style="1" customWidth="1"/>
    <col min="12" max="12" width="5.00390625" style="1" customWidth="1"/>
    <col min="13" max="13" width="11.25390625" style="1" customWidth="1"/>
    <col min="14" max="14" width="3.875" style="1" customWidth="1"/>
    <col min="15" max="15" width="1.25" style="1" customWidth="1"/>
    <col min="16" max="17" width="0.6171875" style="1" customWidth="1"/>
    <col min="18" max="19" width="3.75390625" style="1" customWidth="1"/>
    <col min="20" max="20" width="5.00390625" style="1" customWidth="1"/>
    <col min="21" max="21" width="3.125" style="1" bestFit="1" customWidth="1"/>
    <col min="22" max="22" width="3.75390625" style="1" customWidth="1"/>
    <col min="23" max="23" width="13.875" style="1" customWidth="1"/>
    <col min="24" max="24" width="4.125" style="1" customWidth="1"/>
    <col min="25" max="26" width="7.50390625" style="1" customWidth="1"/>
    <col min="27" max="27" width="5.00390625" style="1" customWidth="1"/>
    <col min="28" max="28" width="11.25390625" style="1" customWidth="1"/>
    <col min="29" max="29" width="3.875" style="1" customWidth="1"/>
    <col min="30" max="30" width="1.25" style="1" customWidth="1"/>
    <col min="31" max="32" width="0.6171875" style="1" customWidth="1"/>
    <col min="33" max="34" width="3.75390625" style="1" customWidth="1"/>
    <col min="35" max="35" width="5.00390625" style="1" customWidth="1"/>
    <col min="36" max="36" width="3.125" style="1" bestFit="1" customWidth="1"/>
    <col min="37" max="37" width="3.75390625" style="1" customWidth="1"/>
    <col min="38" max="38" width="13.875" style="1" customWidth="1"/>
    <col min="39" max="39" width="4.125" style="1" customWidth="1"/>
    <col min="40" max="41" width="7.50390625" style="1" customWidth="1"/>
    <col min="42" max="42" width="5.00390625" style="1" customWidth="1"/>
    <col min="43" max="43" width="11.25390625" style="1" customWidth="1"/>
    <col min="44" max="44" width="3.875" style="1" customWidth="1"/>
    <col min="45" max="45" width="1.25" style="1" customWidth="1"/>
    <col min="46" max="46" width="0.6171875" style="1" customWidth="1"/>
    <col min="47" max="16384" width="9.00390625" style="1" customWidth="1"/>
  </cols>
  <sheetData>
    <row r="1" ht="3.75" customHeight="1"/>
    <row r="2" spans="3:35" ht="15" customHeight="1">
      <c r="C2" s="126" t="s">
        <v>0</v>
      </c>
      <c r="D2" s="127"/>
      <c r="E2" s="128"/>
      <c r="R2" s="126" t="s">
        <v>0</v>
      </c>
      <c r="S2" s="127"/>
      <c r="T2" s="128"/>
      <c r="AG2" s="126" t="s">
        <v>0</v>
      </c>
      <c r="AH2" s="127"/>
      <c r="AI2" s="128"/>
    </row>
    <row r="3" spans="3:35" ht="15" customHeight="1">
      <c r="C3" s="129" t="s">
        <v>1</v>
      </c>
      <c r="D3" s="129"/>
      <c r="E3" s="129"/>
      <c r="R3" s="129" t="s">
        <v>30</v>
      </c>
      <c r="S3" s="129"/>
      <c r="T3" s="129"/>
      <c r="AG3" s="129" t="s">
        <v>115</v>
      </c>
      <c r="AH3" s="129"/>
      <c r="AI3" s="129"/>
    </row>
    <row r="4" ht="15" customHeight="1"/>
    <row r="5" spans="1:45" ht="30" customHeight="1">
      <c r="A5" s="45"/>
      <c r="C5" s="117" t="s">
        <v>26</v>
      </c>
      <c r="D5" s="118"/>
      <c r="E5" s="118"/>
      <c r="F5" s="118"/>
      <c r="G5" s="118"/>
      <c r="H5" s="118"/>
      <c r="I5" s="118"/>
      <c r="J5" s="119"/>
      <c r="K5" s="93" t="s">
        <v>17</v>
      </c>
      <c r="L5" s="94"/>
      <c r="M5" s="93">
        <f>IF($A$5="","",VLOOKUP($A$5,'様式C-1(入力用)'!$A$3:$O$42,2,FALSE))</f>
      </c>
      <c r="N5" s="95"/>
      <c r="O5" s="94"/>
      <c r="R5" s="117" t="s">
        <v>26</v>
      </c>
      <c r="S5" s="118"/>
      <c r="T5" s="118"/>
      <c r="U5" s="118"/>
      <c r="V5" s="118"/>
      <c r="W5" s="118"/>
      <c r="X5" s="118"/>
      <c r="Y5" s="119"/>
      <c r="Z5" s="93" t="s">
        <v>17</v>
      </c>
      <c r="AA5" s="94"/>
      <c r="AB5" s="93">
        <f>M5</f>
      </c>
      <c r="AC5" s="95"/>
      <c r="AD5" s="94"/>
      <c r="AG5" s="117" t="s">
        <v>26</v>
      </c>
      <c r="AH5" s="118"/>
      <c r="AI5" s="118"/>
      <c r="AJ5" s="118"/>
      <c r="AK5" s="118"/>
      <c r="AL5" s="118"/>
      <c r="AM5" s="118"/>
      <c r="AN5" s="119"/>
      <c r="AO5" s="93" t="s">
        <v>17</v>
      </c>
      <c r="AP5" s="94"/>
      <c r="AQ5" s="93">
        <f>M5</f>
      </c>
      <c r="AR5" s="95"/>
      <c r="AS5" s="94"/>
    </row>
    <row r="6" spans="1:45" ht="30" customHeight="1">
      <c r="A6" s="37" t="s">
        <v>118</v>
      </c>
      <c r="C6" s="120"/>
      <c r="D6" s="121"/>
      <c r="E6" s="121"/>
      <c r="F6" s="121"/>
      <c r="G6" s="121"/>
      <c r="H6" s="121"/>
      <c r="I6" s="121"/>
      <c r="J6" s="122"/>
      <c r="K6" s="93" t="s">
        <v>23</v>
      </c>
      <c r="L6" s="94"/>
      <c r="M6" s="93">
        <f>IF($A$5="","",VLOOKUP($A$5,'様式C-1(入力用)'!$A$3:$O$42,3,FALSE))</f>
      </c>
      <c r="N6" s="95"/>
      <c r="O6" s="94"/>
      <c r="R6" s="120"/>
      <c r="S6" s="121"/>
      <c r="T6" s="121"/>
      <c r="U6" s="121"/>
      <c r="V6" s="121"/>
      <c r="W6" s="121"/>
      <c r="X6" s="121"/>
      <c r="Y6" s="122"/>
      <c r="Z6" s="93" t="s">
        <v>23</v>
      </c>
      <c r="AA6" s="94"/>
      <c r="AB6" s="93">
        <f>M6</f>
      </c>
      <c r="AC6" s="95"/>
      <c r="AD6" s="94"/>
      <c r="AG6" s="120"/>
      <c r="AH6" s="121"/>
      <c r="AI6" s="121"/>
      <c r="AJ6" s="121"/>
      <c r="AK6" s="121"/>
      <c r="AL6" s="121"/>
      <c r="AM6" s="121"/>
      <c r="AN6" s="122"/>
      <c r="AO6" s="93" t="s">
        <v>23</v>
      </c>
      <c r="AP6" s="94"/>
      <c r="AQ6" s="93">
        <f>M6</f>
      </c>
      <c r="AR6" s="95"/>
      <c r="AS6" s="94"/>
    </row>
    <row r="7" spans="3:45" ht="30" customHeight="1">
      <c r="C7" s="123"/>
      <c r="D7" s="124"/>
      <c r="E7" s="124"/>
      <c r="F7" s="124"/>
      <c r="G7" s="124"/>
      <c r="H7" s="124"/>
      <c r="I7" s="124"/>
      <c r="J7" s="125"/>
      <c r="K7" s="93" t="s">
        <v>19</v>
      </c>
      <c r="L7" s="94"/>
      <c r="M7" s="114">
        <f>IF($A$5="","",VLOOKUP($A$5,'様式C-1(入力用)'!$A$3:$O$42,1,FALSE))</f>
      </c>
      <c r="N7" s="115"/>
      <c r="O7" s="116"/>
      <c r="R7" s="123"/>
      <c r="S7" s="124"/>
      <c r="T7" s="124"/>
      <c r="U7" s="124"/>
      <c r="V7" s="124"/>
      <c r="W7" s="124"/>
      <c r="X7" s="124"/>
      <c r="Y7" s="125"/>
      <c r="Z7" s="93" t="s">
        <v>19</v>
      </c>
      <c r="AA7" s="94"/>
      <c r="AB7" s="93">
        <f>M7</f>
      </c>
      <c r="AC7" s="95"/>
      <c r="AD7" s="94"/>
      <c r="AG7" s="123"/>
      <c r="AH7" s="124"/>
      <c r="AI7" s="124"/>
      <c r="AJ7" s="124"/>
      <c r="AK7" s="124"/>
      <c r="AL7" s="124"/>
      <c r="AM7" s="124"/>
      <c r="AN7" s="125"/>
      <c r="AO7" s="93" t="s">
        <v>19</v>
      </c>
      <c r="AP7" s="94"/>
      <c r="AQ7" s="93">
        <f>M7</f>
      </c>
      <c r="AR7" s="95"/>
      <c r="AS7" s="94"/>
    </row>
    <row r="8" spans="3:45" ht="45" customHeight="1">
      <c r="C8" s="110" t="s">
        <v>2</v>
      </c>
      <c r="D8" s="110"/>
      <c r="E8" s="110"/>
      <c r="F8" s="111">
        <f>IF($A$5="","",VLOOKUP($A$5,'様式C-1(入力用)'!$A$3:$O$42,4,FALSE))</f>
      </c>
      <c r="G8" s="112"/>
      <c r="H8" s="112"/>
      <c r="I8" s="112"/>
      <c r="J8" s="112"/>
      <c r="K8" s="112"/>
      <c r="L8" s="112"/>
      <c r="M8" s="112"/>
      <c r="N8" s="112"/>
      <c r="O8" s="113"/>
      <c r="R8" s="110" t="s">
        <v>2</v>
      </c>
      <c r="S8" s="110"/>
      <c r="T8" s="110"/>
      <c r="U8" s="111">
        <f>F8</f>
      </c>
      <c r="V8" s="112"/>
      <c r="W8" s="112"/>
      <c r="X8" s="112"/>
      <c r="Y8" s="112"/>
      <c r="Z8" s="112"/>
      <c r="AA8" s="112"/>
      <c r="AB8" s="112"/>
      <c r="AC8" s="112"/>
      <c r="AD8" s="113"/>
      <c r="AG8" s="110" t="s">
        <v>2</v>
      </c>
      <c r="AH8" s="110"/>
      <c r="AI8" s="110"/>
      <c r="AJ8" s="111">
        <f>F8</f>
      </c>
      <c r="AK8" s="112"/>
      <c r="AL8" s="112"/>
      <c r="AM8" s="112"/>
      <c r="AN8" s="112"/>
      <c r="AO8" s="112"/>
      <c r="AP8" s="112"/>
      <c r="AQ8" s="112"/>
      <c r="AR8" s="112"/>
      <c r="AS8" s="113"/>
    </row>
    <row r="9" spans="3:45" ht="22.5" customHeight="1">
      <c r="C9" s="77" t="s">
        <v>27</v>
      </c>
      <c r="D9" s="100"/>
      <c r="E9" s="100"/>
      <c r="F9" s="27" t="s">
        <v>3</v>
      </c>
      <c r="G9" s="101">
        <f>IF($A$5="","",VLOOKUP($A$5,'様式C-1(入力用)'!$A$3:$O$42,5,FALSE))</f>
      </c>
      <c r="H9" s="101"/>
      <c r="I9" s="102"/>
      <c r="J9" s="102"/>
      <c r="K9" s="102"/>
      <c r="L9" s="102"/>
      <c r="M9" s="102"/>
      <c r="N9" s="102"/>
      <c r="O9" s="103"/>
      <c r="R9" s="77" t="s">
        <v>27</v>
      </c>
      <c r="S9" s="100"/>
      <c r="T9" s="100"/>
      <c r="U9" s="27" t="s">
        <v>110</v>
      </c>
      <c r="V9" s="101">
        <f>G9</f>
      </c>
      <c r="W9" s="101"/>
      <c r="X9" s="102"/>
      <c r="Y9" s="102"/>
      <c r="Z9" s="102"/>
      <c r="AA9" s="102"/>
      <c r="AB9" s="102"/>
      <c r="AC9" s="102"/>
      <c r="AD9" s="103"/>
      <c r="AG9" s="77" t="s">
        <v>27</v>
      </c>
      <c r="AH9" s="100"/>
      <c r="AI9" s="100"/>
      <c r="AJ9" s="27" t="s">
        <v>110</v>
      </c>
      <c r="AK9" s="101">
        <f>G9</f>
      </c>
      <c r="AL9" s="101"/>
      <c r="AM9" s="102"/>
      <c r="AN9" s="102"/>
      <c r="AO9" s="102"/>
      <c r="AP9" s="102"/>
      <c r="AQ9" s="102"/>
      <c r="AR9" s="102"/>
      <c r="AS9" s="103"/>
    </row>
    <row r="10" spans="3:45" ht="45" customHeight="1">
      <c r="C10" s="100"/>
      <c r="D10" s="100"/>
      <c r="E10" s="100"/>
      <c r="F10" s="107">
        <f>IF($A$5="","",VLOOKUP($A$5,'様式C-1(入力用)'!$A$3:$O$42,6,FALSE))</f>
      </c>
      <c r="G10" s="108"/>
      <c r="H10" s="108"/>
      <c r="I10" s="108"/>
      <c r="J10" s="108"/>
      <c r="K10" s="108"/>
      <c r="L10" s="108"/>
      <c r="M10" s="108"/>
      <c r="N10" s="108"/>
      <c r="O10" s="109"/>
      <c r="R10" s="100"/>
      <c r="S10" s="100"/>
      <c r="T10" s="100"/>
      <c r="U10" s="107">
        <f>F10</f>
      </c>
      <c r="V10" s="108"/>
      <c r="W10" s="108"/>
      <c r="X10" s="108"/>
      <c r="Y10" s="108"/>
      <c r="Z10" s="108"/>
      <c r="AA10" s="108"/>
      <c r="AB10" s="108"/>
      <c r="AC10" s="108"/>
      <c r="AD10" s="109"/>
      <c r="AG10" s="100"/>
      <c r="AH10" s="100"/>
      <c r="AI10" s="100"/>
      <c r="AJ10" s="107">
        <f>F10</f>
      </c>
      <c r="AK10" s="108"/>
      <c r="AL10" s="108"/>
      <c r="AM10" s="108"/>
      <c r="AN10" s="108"/>
      <c r="AO10" s="108"/>
      <c r="AP10" s="108"/>
      <c r="AQ10" s="108"/>
      <c r="AR10" s="108"/>
      <c r="AS10" s="109"/>
    </row>
    <row r="11" spans="3:45" ht="22.5" customHeight="1">
      <c r="C11" s="100"/>
      <c r="D11" s="100"/>
      <c r="E11" s="100"/>
      <c r="F11" s="98"/>
      <c r="G11" s="99"/>
      <c r="H11" s="99"/>
      <c r="I11" s="99"/>
      <c r="J11" s="25" t="s">
        <v>4</v>
      </c>
      <c r="K11" s="91">
        <f>IF($A$5="","",VLOOKUP($A$5,'様式C-1(入力用)'!$A$3:$O$42,7,FALSE))</f>
      </c>
      <c r="L11" s="91"/>
      <c r="M11" s="91"/>
      <c r="N11" s="91"/>
      <c r="O11" s="92"/>
      <c r="R11" s="100"/>
      <c r="S11" s="100"/>
      <c r="T11" s="100"/>
      <c r="U11" s="98"/>
      <c r="V11" s="99"/>
      <c r="W11" s="99"/>
      <c r="X11" s="99"/>
      <c r="Y11" s="25" t="s">
        <v>111</v>
      </c>
      <c r="Z11" s="91">
        <f>K11</f>
      </c>
      <c r="AA11" s="91"/>
      <c r="AB11" s="91"/>
      <c r="AC11" s="91"/>
      <c r="AD11" s="92"/>
      <c r="AG11" s="100"/>
      <c r="AH11" s="100"/>
      <c r="AI11" s="100"/>
      <c r="AJ11" s="98"/>
      <c r="AK11" s="99"/>
      <c r="AL11" s="99"/>
      <c r="AM11" s="99"/>
      <c r="AN11" s="25" t="s">
        <v>111</v>
      </c>
      <c r="AO11" s="91">
        <f>K11</f>
      </c>
      <c r="AP11" s="91"/>
      <c r="AQ11" s="91"/>
      <c r="AR11" s="91"/>
      <c r="AS11" s="92"/>
    </row>
    <row r="12" spans="3:45" ht="37.5" customHeight="1">
      <c r="C12" s="78" t="s">
        <v>5</v>
      </c>
      <c r="D12" s="78"/>
      <c r="E12" s="78"/>
      <c r="F12" s="104">
        <f>IF($A$5="","",VLOOKUP($A$5,'様式C-1(入力用)'!$A$3:$O$42,8,FALSE))</f>
      </c>
      <c r="G12" s="105"/>
      <c r="H12" s="105"/>
      <c r="I12" s="105"/>
      <c r="J12" s="106"/>
      <c r="K12" s="93" t="s">
        <v>7</v>
      </c>
      <c r="L12" s="94"/>
      <c r="M12" s="26">
        <f>IF($A$5="","",VLOOKUP($A$5,'様式C-1(入力用)'!$A$3:$O$42,9,FALSE))</f>
      </c>
      <c r="N12" s="96" t="s">
        <v>25</v>
      </c>
      <c r="O12" s="97"/>
      <c r="R12" s="78" t="s">
        <v>5</v>
      </c>
      <c r="S12" s="78"/>
      <c r="T12" s="78"/>
      <c r="U12" s="104">
        <f>F12</f>
      </c>
      <c r="V12" s="105"/>
      <c r="W12" s="105"/>
      <c r="X12" s="105"/>
      <c r="Y12" s="106"/>
      <c r="Z12" s="93" t="s">
        <v>7</v>
      </c>
      <c r="AA12" s="94"/>
      <c r="AB12" s="26">
        <f>M12</f>
      </c>
      <c r="AC12" s="96" t="s">
        <v>25</v>
      </c>
      <c r="AD12" s="97"/>
      <c r="AG12" s="78" t="s">
        <v>5</v>
      </c>
      <c r="AH12" s="78"/>
      <c r="AI12" s="78"/>
      <c r="AJ12" s="104">
        <f>F12</f>
      </c>
      <c r="AK12" s="105"/>
      <c r="AL12" s="105"/>
      <c r="AM12" s="105"/>
      <c r="AN12" s="106"/>
      <c r="AO12" s="93" t="s">
        <v>7</v>
      </c>
      <c r="AP12" s="94"/>
      <c r="AQ12" s="26">
        <f>M12</f>
      </c>
      <c r="AR12" s="96" t="s">
        <v>25</v>
      </c>
      <c r="AS12" s="97"/>
    </row>
    <row r="13" spans="3:45" ht="37.5" customHeight="1">
      <c r="C13" s="78" t="s">
        <v>6</v>
      </c>
      <c r="D13" s="78"/>
      <c r="E13" s="78"/>
      <c r="F13" s="93">
        <f>IF($A$5="","",VLOOKUP($A$5,'様式C-1(入力用)'!$A$3:$O$42,10,FALSE))</f>
      </c>
      <c r="G13" s="95"/>
      <c r="H13" s="95"/>
      <c r="I13" s="95"/>
      <c r="J13" s="94"/>
      <c r="K13" s="93" t="s">
        <v>8</v>
      </c>
      <c r="L13" s="94"/>
      <c r="M13" s="93">
        <f>IF($A$5="","",VLOOKUP($A$5,'様式C-1(入力用)'!$A$3:$O$42,11,FALSE))</f>
      </c>
      <c r="N13" s="95"/>
      <c r="O13" s="94"/>
      <c r="R13" s="78" t="s">
        <v>6</v>
      </c>
      <c r="S13" s="78"/>
      <c r="T13" s="78"/>
      <c r="U13" s="93">
        <f>F13</f>
      </c>
      <c r="V13" s="95"/>
      <c r="W13" s="95"/>
      <c r="X13" s="95"/>
      <c r="Y13" s="94"/>
      <c r="Z13" s="93" t="s">
        <v>8</v>
      </c>
      <c r="AA13" s="94"/>
      <c r="AB13" s="93">
        <f>M13</f>
      </c>
      <c r="AC13" s="95"/>
      <c r="AD13" s="94"/>
      <c r="AG13" s="78" t="s">
        <v>6</v>
      </c>
      <c r="AH13" s="78"/>
      <c r="AI13" s="78"/>
      <c r="AJ13" s="93">
        <f>F13</f>
      </c>
      <c r="AK13" s="95"/>
      <c r="AL13" s="95"/>
      <c r="AM13" s="95"/>
      <c r="AN13" s="94"/>
      <c r="AO13" s="93" t="s">
        <v>8</v>
      </c>
      <c r="AP13" s="94"/>
      <c r="AQ13" s="93">
        <f>M13</f>
      </c>
      <c r="AR13" s="95"/>
      <c r="AS13" s="94"/>
    </row>
    <row r="14" spans="3:45" ht="22.5" customHeight="1">
      <c r="C14" s="78" t="s">
        <v>9</v>
      </c>
      <c r="D14" s="78"/>
      <c r="E14" s="78"/>
      <c r="F14" s="87">
        <f>IF($A$5="","",VLOOKUP($A$5,'様式C-1(入力用)'!$A$3:$O$42,12,FALSE))</f>
      </c>
      <c r="G14" s="88"/>
      <c r="H14" s="88"/>
      <c r="I14" s="89"/>
      <c r="J14" s="81" t="s">
        <v>10</v>
      </c>
      <c r="K14" s="85" t="s">
        <v>11</v>
      </c>
      <c r="L14" s="86"/>
      <c r="M14" s="86"/>
      <c r="N14" s="15"/>
      <c r="O14" s="5"/>
      <c r="R14" s="78" t="s">
        <v>9</v>
      </c>
      <c r="S14" s="78"/>
      <c r="T14" s="78"/>
      <c r="U14" s="87">
        <f>F14</f>
      </c>
      <c r="V14" s="88"/>
      <c r="W14" s="88"/>
      <c r="X14" s="89"/>
      <c r="Y14" s="81" t="s">
        <v>10</v>
      </c>
      <c r="Z14" s="85" t="s">
        <v>11</v>
      </c>
      <c r="AA14" s="86"/>
      <c r="AB14" s="86"/>
      <c r="AC14" s="23"/>
      <c r="AD14" s="5"/>
      <c r="AG14" s="78" t="s">
        <v>9</v>
      </c>
      <c r="AH14" s="78"/>
      <c r="AI14" s="78"/>
      <c r="AJ14" s="87">
        <f>F14</f>
      </c>
      <c r="AK14" s="88"/>
      <c r="AL14" s="88"/>
      <c r="AM14" s="89"/>
      <c r="AN14" s="81" t="s">
        <v>10</v>
      </c>
      <c r="AO14" s="85" t="s">
        <v>11</v>
      </c>
      <c r="AP14" s="86"/>
      <c r="AQ14" s="86"/>
      <c r="AR14" s="23"/>
      <c r="AS14" s="5"/>
    </row>
    <row r="15" spans="3:45" ht="22.5" customHeight="1">
      <c r="C15" s="78"/>
      <c r="D15" s="78"/>
      <c r="E15" s="78"/>
      <c r="F15" s="90"/>
      <c r="G15" s="91"/>
      <c r="H15" s="91"/>
      <c r="I15" s="92"/>
      <c r="J15" s="82"/>
      <c r="K15" s="74">
        <f>IF($A$5="","",VLOOKUP($A$5,'様式C-1(入力用)'!$A$3:$O$42,14,FALSE))</f>
      </c>
      <c r="L15" s="75"/>
      <c r="M15" s="75"/>
      <c r="N15" s="75"/>
      <c r="O15" s="76"/>
      <c r="R15" s="78"/>
      <c r="S15" s="78"/>
      <c r="T15" s="78"/>
      <c r="U15" s="90"/>
      <c r="V15" s="91"/>
      <c r="W15" s="91"/>
      <c r="X15" s="92"/>
      <c r="Y15" s="82"/>
      <c r="Z15" s="74">
        <f>K15</f>
      </c>
      <c r="AA15" s="75"/>
      <c r="AB15" s="75"/>
      <c r="AC15" s="75"/>
      <c r="AD15" s="76"/>
      <c r="AG15" s="78"/>
      <c r="AH15" s="78"/>
      <c r="AI15" s="78"/>
      <c r="AJ15" s="90"/>
      <c r="AK15" s="91"/>
      <c r="AL15" s="91"/>
      <c r="AM15" s="92"/>
      <c r="AN15" s="82"/>
      <c r="AO15" s="74">
        <f>K15</f>
      </c>
      <c r="AP15" s="75"/>
      <c r="AQ15" s="75"/>
      <c r="AR15" s="75"/>
      <c r="AS15" s="76"/>
    </row>
    <row r="16" spans="3:45" ht="22.5" customHeight="1">
      <c r="C16" s="77" t="s">
        <v>28</v>
      </c>
      <c r="D16" s="78"/>
      <c r="E16" s="78"/>
      <c r="F16" s="87">
        <f>IF($A$5="","",VLOOKUP($A$5,'様式C-1(入力用)'!$A$3:$O$42,13,FALSE))</f>
      </c>
      <c r="G16" s="88"/>
      <c r="H16" s="88"/>
      <c r="I16" s="89"/>
      <c r="J16" s="83"/>
      <c r="K16" s="74"/>
      <c r="L16" s="75"/>
      <c r="M16" s="75"/>
      <c r="N16" s="75"/>
      <c r="O16" s="76"/>
      <c r="R16" s="77" t="s">
        <v>28</v>
      </c>
      <c r="S16" s="78"/>
      <c r="T16" s="78"/>
      <c r="U16" s="87">
        <f>F16</f>
      </c>
      <c r="V16" s="88"/>
      <c r="W16" s="88"/>
      <c r="X16" s="89" t="s">
        <v>15</v>
      </c>
      <c r="Y16" s="83"/>
      <c r="Z16" s="74"/>
      <c r="AA16" s="75"/>
      <c r="AB16" s="75"/>
      <c r="AC16" s="75"/>
      <c r="AD16" s="76"/>
      <c r="AG16" s="77" t="s">
        <v>28</v>
      </c>
      <c r="AH16" s="78"/>
      <c r="AI16" s="78"/>
      <c r="AJ16" s="87">
        <f>F16</f>
      </c>
      <c r="AK16" s="88"/>
      <c r="AL16" s="88"/>
      <c r="AM16" s="89"/>
      <c r="AN16" s="83"/>
      <c r="AO16" s="74"/>
      <c r="AP16" s="75"/>
      <c r="AQ16" s="75"/>
      <c r="AR16" s="75"/>
      <c r="AS16" s="76"/>
    </row>
    <row r="17" spans="3:45" ht="22.5" customHeight="1">
      <c r="C17" s="78"/>
      <c r="D17" s="78"/>
      <c r="E17" s="78"/>
      <c r="F17" s="90"/>
      <c r="G17" s="91"/>
      <c r="H17" s="91"/>
      <c r="I17" s="92"/>
      <c r="J17" s="84"/>
      <c r="K17" s="24" t="s">
        <v>12</v>
      </c>
      <c r="L17" s="91">
        <f>IF($A$5="","",VLOOKUP($A$5,'様式C-1(入力用)'!$A$3:$O$42,15,FALSE))</f>
      </c>
      <c r="M17" s="91"/>
      <c r="N17" s="91"/>
      <c r="O17" s="92"/>
      <c r="R17" s="78"/>
      <c r="S17" s="78"/>
      <c r="T17" s="78"/>
      <c r="U17" s="90"/>
      <c r="V17" s="91"/>
      <c r="W17" s="91"/>
      <c r="X17" s="92"/>
      <c r="Y17" s="84"/>
      <c r="Z17" s="24" t="s">
        <v>112</v>
      </c>
      <c r="AA17" s="91">
        <f>L17</f>
      </c>
      <c r="AB17" s="91"/>
      <c r="AC17" s="91"/>
      <c r="AD17" s="92"/>
      <c r="AG17" s="78"/>
      <c r="AH17" s="78"/>
      <c r="AI17" s="78"/>
      <c r="AJ17" s="90"/>
      <c r="AK17" s="91"/>
      <c r="AL17" s="91"/>
      <c r="AM17" s="92"/>
      <c r="AN17" s="84"/>
      <c r="AO17" s="24" t="s">
        <v>112</v>
      </c>
      <c r="AP17" s="91">
        <f>L17</f>
      </c>
      <c r="AQ17" s="91"/>
      <c r="AR17" s="91"/>
      <c r="AS17" s="92"/>
    </row>
    <row r="18" spans="3:45" ht="15" customHeight="1"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R18" s="3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5"/>
      <c r="AG18" s="3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5"/>
    </row>
    <row r="19" spans="3:46" ht="45" customHeight="1">
      <c r="C19" s="9"/>
      <c r="D19" s="79" t="s">
        <v>24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80"/>
      <c r="P19" s="2"/>
      <c r="R19" s="9"/>
      <c r="S19" s="79" t="s">
        <v>24</v>
      </c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0"/>
      <c r="AE19" s="2"/>
      <c r="AG19" s="9"/>
      <c r="AH19" s="79" t="s">
        <v>24</v>
      </c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80"/>
      <c r="AT19" s="2"/>
    </row>
    <row r="20" spans="3:45" ht="30" customHeight="1"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0"/>
      <c r="R20" s="9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0"/>
      <c r="AG20" s="9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0"/>
    </row>
    <row r="21" spans="3:45" ht="22.5" customHeight="1">
      <c r="C21" s="9"/>
      <c r="D21" s="72" t="s">
        <v>13</v>
      </c>
      <c r="E21" s="72"/>
      <c r="F21" s="72"/>
      <c r="G21" s="12"/>
      <c r="H21" s="73" t="s">
        <v>14</v>
      </c>
      <c r="I21" s="73"/>
      <c r="J21" s="12"/>
      <c r="K21" s="11"/>
      <c r="L21" s="11"/>
      <c r="M21" s="11"/>
      <c r="N21" s="11"/>
      <c r="O21" s="10"/>
      <c r="R21" s="9"/>
      <c r="S21" s="72" t="s">
        <v>13</v>
      </c>
      <c r="T21" s="72"/>
      <c r="U21" s="72"/>
      <c r="V21" s="22"/>
      <c r="W21" s="67" t="s">
        <v>14</v>
      </c>
      <c r="X21" s="67"/>
      <c r="Y21" s="22"/>
      <c r="Z21" s="11"/>
      <c r="AA21" s="11"/>
      <c r="AB21" s="11"/>
      <c r="AC21" s="11"/>
      <c r="AD21" s="10"/>
      <c r="AG21" s="9"/>
      <c r="AH21" s="72" t="s">
        <v>13</v>
      </c>
      <c r="AI21" s="72"/>
      <c r="AJ21" s="72"/>
      <c r="AK21" s="22"/>
      <c r="AL21" s="67" t="s">
        <v>14</v>
      </c>
      <c r="AM21" s="67"/>
      <c r="AN21" s="22"/>
      <c r="AO21" s="11"/>
      <c r="AP21" s="11"/>
      <c r="AQ21" s="11"/>
      <c r="AR21" s="11"/>
      <c r="AS21" s="10"/>
    </row>
    <row r="22" spans="3:45" ht="37.5" customHeight="1">
      <c r="C22" s="9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0"/>
      <c r="R22" s="9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0"/>
      <c r="AG22" s="9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0"/>
    </row>
    <row r="23" spans="3:45" ht="45" customHeight="1">
      <c r="C23" s="9"/>
      <c r="D23" s="11"/>
      <c r="E23" s="11"/>
      <c r="F23" s="11"/>
      <c r="G23" s="11"/>
      <c r="H23" s="17" t="s">
        <v>16</v>
      </c>
      <c r="I23" s="70"/>
      <c r="J23" s="70"/>
      <c r="K23" s="70"/>
      <c r="L23" s="70"/>
      <c r="M23" s="70"/>
      <c r="N23" s="16" t="s">
        <v>29</v>
      </c>
      <c r="O23" s="13"/>
      <c r="R23" s="9"/>
      <c r="S23" s="11"/>
      <c r="T23" s="11"/>
      <c r="U23" s="11"/>
      <c r="V23" s="11"/>
      <c r="W23" s="21" t="s">
        <v>16</v>
      </c>
      <c r="X23" s="71"/>
      <c r="Y23" s="71"/>
      <c r="Z23" s="71"/>
      <c r="AA23" s="71"/>
      <c r="AB23" s="71"/>
      <c r="AC23" s="16" t="s">
        <v>113</v>
      </c>
      <c r="AD23" s="13"/>
      <c r="AG23" s="9"/>
      <c r="AH23" s="11"/>
      <c r="AI23" s="11"/>
      <c r="AJ23" s="11"/>
      <c r="AK23" s="11"/>
      <c r="AL23" s="21" t="s">
        <v>16</v>
      </c>
      <c r="AM23" s="71"/>
      <c r="AN23" s="71"/>
      <c r="AO23" s="71"/>
      <c r="AP23" s="71"/>
      <c r="AQ23" s="71"/>
      <c r="AR23" s="16" t="s">
        <v>113</v>
      </c>
      <c r="AS23" s="13"/>
    </row>
    <row r="24" spans="3:45" ht="37.5" customHeight="1">
      <c r="C24" s="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0"/>
      <c r="R24" s="9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0"/>
      <c r="AG24" s="9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0"/>
    </row>
    <row r="25" spans="3:45" ht="22.5" customHeight="1">
      <c r="C25" s="9"/>
      <c r="D25" s="72" t="s">
        <v>20</v>
      </c>
      <c r="E25" s="72"/>
      <c r="F25" s="72"/>
      <c r="G25" s="12"/>
      <c r="H25" s="73" t="s">
        <v>14</v>
      </c>
      <c r="I25" s="73"/>
      <c r="J25" s="11"/>
      <c r="K25" s="11"/>
      <c r="L25" s="11"/>
      <c r="M25" s="11"/>
      <c r="N25" s="11"/>
      <c r="O25" s="10"/>
      <c r="R25" s="9"/>
      <c r="S25" s="72" t="s">
        <v>20</v>
      </c>
      <c r="T25" s="72"/>
      <c r="U25" s="72"/>
      <c r="V25" s="22"/>
      <c r="W25" s="67" t="s">
        <v>14</v>
      </c>
      <c r="X25" s="67"/>
      <c r="Y25" s="11"/>
      <c r="Z25" s="11"/>
      <c r="AA25" s="11"/>
      <c r="AB25" s="11"/>
      <c r="AC25" s="11"/>
      <c r="AD25" s="10"/>
      <c r="AG25" s="9"/>
      <c r="AH25" s="72" t="s">
        <v>20</v>
      </c>
      <c r="AI25" s="72"/>
      <c r="AJ25" s="72"/>
      <c r="AK25" s="22"/>
      <c r="AL25" s="67" t="s">
        <v>14</v>
      </c>
      <c r="AM25" s="67"/>
      <c r="AN25" s="11"/>
      <c r="AO25" s="11"/>
      <c r="AP25" s="11"/>
      <c r="AQ25" s="11"/>
      <c r="AR25" s="11"/>
      <c r="AS25" s="10"/>
    </row>
    <row r="26" spans="3:45" ht="22.5" customHeight="1">
      <c r="C26" s="9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0"/>
      <c r="R26" s="9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0"/>
      <c r="AG26" s="9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0"/>
    </row>
    <row r="27" spans="3:45" ht="37.5" customHeight="1">
      <c r="C27" s="9"/>
      <c r="D27" s="11"/>
      <c r="E27" s="11"/>
      <c r="F27" s="11"/>
      <c r="G27" s="11"/>
      <c r="H27" s="14" t="s">
        <v>21</v>
      </c>
      <c r="I27" s="68"/>
      <c r="J27" s="68"/>
      <c r="K27" s="68"/>
      <c r="L27" s="68"/>
      <c r="M27" s="68"/>
      <c r="N27" s="14"/>
      <c r="O27" s="13"/>
      <c r="R27" s="9"/>
      <c r="S27" s="11"/>
      <c r="T27" s="11"/>
      <c r="U27" s="11"/>
      <c r="V27" s="11"/>
      <c r="W27" s="14" t="s">
        <v>21</v>
      </c>
      <c r="X27" s="69"/>
      <c r="Y27" s="69"/>
      <c r="Z27" s="69"/>
      <c r="AA27" s="69"/>
      <c r="AB27" s="69"/>
      <c r="AC27" s="14"/>
      <c r="AD27" s="13"/>
      <c r="AG27" s="9"/>
      <c r="AH27" s="11"/>
      <c r="AI27" s="11"/>
      <c r="AJ27" s="11"/>
      <c r="AK27" s="11"/>
      <c r="AL27" s="14" t="s">
        <v>21</v>
      </c>
      <c r="AM27" s="69"/>
      <c r="AN27" s="69"/>
      <c r="AO27" s="69"/>
      <c r="AP27" s="69"/>
      <c r="AQ27" s="69"/>
      <c r="AR27" s="14"/>
      <c r="AS27" s="13"/>
    </row>
    <row r="28" spans="3:45" ht="37.5" customHeight="1">
      <c r="C28" s="9"/>
      <c r="D28" s="11"/>
      <c r="E28" s="11"/>
      <c r="F28" s="11"/>
      <c r="G28" s="11"/>
      <c r="H28" s="16" t="s">
        <v>22</v>
      </c>
      <c r="I28" s="70"/>
      <c r="J28" s="70"/>
      <c r="K28" s="70"/>
      <c r="L28" s="70"/>
      <c r="M28" s="70"/>
      <c r="N28" s="16" t="s">
        <v>15</v>
      </c>
      <c r="O28" s="13"/>
      <c r="R28" s="9"/>
      <c r="S28" s="11"/>
      <c r="T28" s="11"/>
      <c r="U28" s="11"/>
      <c r="V28" s="11"/>
      <c r="W28" s="16" t="s">
        <v>22</v>
      </c>
      <c r="X28" s="71"/>
      <c r="Y28" s="71"/>
      <c r="Z28" s="71"/>
      <c r="AA28" s="71"/>
      <c r="AB28" s="71"/>
      <c r="AC28" s="16" t="s">
        <v>113</v>
      </c>
      <c r="AD28" s="13"/>
      <c r="AG28" s="9"/>
      <c r="AH28" s="11"/>
      <c r="AI28" s="11"/>
      <c r="AJ28" s="11"/>
      <c r="AK28" s="11"/>
      <c r="AL28" s="16" t="s">
        <v>22</v>
      </c>
      <c r="AM28" s="71"/>
      <c r="AN28" s="71"/>
      <c r="AO28" s="71"/>
      <c r="AP28" s="71"/>
      <c r="AQ28" s="71"/>
      <c r="AR28" s="16" t="s">
        <v>113</v>
      </c>
      <c r="AS28" s="13"/>
    </row>
    <row r="29" spans="3:45" ht="22.5" customHeight="1"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R29" s="6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8"/>
      <c r="AG29" s="6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8"/>
    </row>
    <row r="30" ht="3.7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 sheet="1" objects="1" scenarios="1"/>
  <mergeCells count="123">
    <mergeCell ref="R5:Y7"/>
    <mergeCell ref="K6:L6"/>
    <mergeCell ref="M6:O6"/>
    <mergeCell ref="AQ7:AS7"/>
    <mergeCell ref="AG5:AN7"/>
    <mergeCell ref="AO5:AP5"/>
    <mergeCell ref="C5:J7"/>
    <mergeCell ref="C2:E2"/>
    <mergeCell ref="R2:T2"/>
    <mergeCell ref="AG2:AI2"/>
    <mergeCell ref="C3:E3"/>
    <mergeCell ref="R3:T3"/>
    <mergeCell ref="AG3:AI3"/>
    <mergeCell ref="Z7:AA7"/>
    <mergeCell ref="AB7:AD7"/>
    <mergeCell ref="Z5:AA5"/>
    <mergeCell ref="AQ6:AS6"/>
    <mergeCell ref="AQ5:AS5"/>
    <mergeCell ref="Z6:AA6"/>
    <mergeCell ref="AB6:AD6"/>
    <mergeCell ref="AO6:AP6"/>
    <mergeCell ref="AB5:AD5"/>
    <mergeCell ref="AO7:AP7"/>
    <mergeCell ref="K5:L5"/>
    <mergeCell ref="M5:O5"/>
    <mergeCell ref="C9:E11"/>
    <mergeCell ref="G9:H9"/>
    <mergeCell ref="I9:O9"/>
    <mergeCell ref="C8:E8"/>
    <mergeCell ref="F8:O8"/>
    <mergeCell ref="M7:O7"/>
    <mergeCell ref="AJ10:AS10"/>
    <mergeCell ref="F11:I11"/>
    <mergeCell ref="K11:O11"/>
    <mergeCell ref="U11:X11"/>
    <mergeCell ref="Z11:AD11"/>
    <mergeCell ref="K7:L7"/>
    <mergeCell ref="R8:T8"/>
    <mergeCell ref="U8:AD8"/>
    <mergeCell ref="AG8:AI8"/>
    <mergeCell ref="AJ8:AS8"/>
    <mergeCell ref="K12:L12"/>
    <mergeCell ref="N12:O12"/>
    <mergeCell ref="R12:T12"/>
    <mergeCell ref="U12:Y12"/>
    <mergeCell ref="R9:T11"/>
    <mergeCell ref="V9:W9"/>
    <mergeCell ref="X9:AD9"/>
    <mergeCell ref="F10:O10"/>
    <mergeCell ref="U10:AD10"/>
    <mergeCell ref="AJ11:AM11"/>
    <mergeCell ref="AO11:AS11"/>
    <mergeCell ref="Z12:AA12"/>
    <mergeCell ref="AC12:AD12"/>
    <mergeCell ref="AG9:AI11"/>
    <mergeCell ref="AK9:AL9"/>
    <mergeCell ref="AM9:AS9"/>
    <mergeCell ref="AG12:AI12"/>
    <mergeCell ref="AJ12:AN12"/>
    <mergeCell ref="AO12:AP12"/>
    <mergeCell ref="AR12:AS12"/>
    <mergeCell ref="AJ13:AN13"/>
    <mergeCell ref="C13:E13"/>
    <mergeCell ref="F13:J13"/>
    <mergeCell ref="K13:L13"/>
    <mergeCell ref="M13:O13"/>
    <mergeCell ref="R13:T13"/>
    <mergeCell ref="AQ13:AS13"/>
    <mergeCell ref="C12:E12"/>
    <mergeCell ref="F12:J12"/>
    <mergeCell ref="AA17:AD17"/>
    <mergeCell ref="Z13:AA13"/>
    <mergeCell ref="AB13:AD13"/>
    <mergeCell ref="AG13:AI13"/>
    <mergeCell ref="AG14:AI15"/>
    <mergeCell ref="AJ14:AM15"/>
    <mergeCell ref="AO13:AP13"/>
    <mergeCell ref="U13:Y13"/>
    <mergeCell ref="F16:I17"/>
    <mergeCell ref="U16:X17"/>
    <mergeCell ref="L17:O17"/>
    <mergeCell ref="K14:M14"/>
    <mergeCell ref="R14:T15"/>
    <mergeCell ref="AO14:AQ14"/>
    <mergeCell ref="Z15:AD16"/>
    <mergeCell ref="AO15:AS16"/>
    <mergeCell ref="AH19:AS19"/>
    <mergeCell ref="R16:T17"/>
    <mergeCell ref="AG16:AI17"/>
    <mergeCell ref="C14:E15"/>
    <mergeCell ref="F14:I15"/>
    <mergeCell ref="J14:J17"/>
    <mergeCell ref="AJ16:AM17"/>
    <mergeCell ref="U14:X15"/>
    <mergeCell ref="AN14:AN17"/>
    <mergeCell ref="AP17:AS17"/>
    <mergeCell ref="K15:O16"/>
    <mergeCell ref="C16:E17"/>
    <mergeCell ref="D21:F21"/>
    <mergeCell ref="H21:I21"/>
    <mergeCell ref="S21:U21"/>
    <mergeCell ref="W21:X21"/>
    <mergeCell ref="D19:O19"/>
    <mergeCell ref="S19:AD19"/>
    <mergeCell ref="Y14:Y17"/>
    <mergeCell ref="Z14:AB14"/>
    <mergeCell ref="AH21:AJ21"/>
    <mergeCell ref="AL21:AM21"/>
    <mergeCell ref="I23:M23"/>
    <mergeCell ref="X23:AB23"/>
    <mergeCell ref="AM23:AQ23"/>
    <mergeCell ref="D25:F25"/>
    <mergeCell ref="H25:I25"/>
    <mergeCell ref="S25:U25"/>
    <mergeCell ref="W25:X25"/>
    <mergeCell ref="AH25:AJ25"/>
    <mergeCell ref="AL25:AM25"/>
    <mergeCell ref="I27:M27"/>
    <mergeCell ref="X27:AB27"/>
    <mergeCell ref="AM27:AQ27"/>
    <mergeCell ref="I28:M28"/>
    <mergeCell ref="X28:AB28"/>
    <mergeCell ref="AM28:AQ28"/>
  </mergeCells>
  <printOptions/>
  <pageMargins left="1.1811023622047245" right="0.7874015748031497" top="0.5905511811023623" bottom="0.3937007874015748" header="0.31496062992125984" footer="0.31496062992125984"/>
  <pageSetup horizontalDpi="600" verticalDpi="600" orientation="portrait" paperSize="9" r:id="rId1"/>
  <colBreaks count="2" manualBreakCount="2">
    <brk id="16" max="28" man="1"/>
    <brk id="3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2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8.75" customHeight="1"/>
  <cols>
    <col min="1" max="1" width="9.50390625" style="33" bestFit="1" customWidth="1"/>
    <col min="2" max="2" width="11.625" style="33" bestFit="1" customWidth="1"/>
    <col min="3" max="3" width="7.50390625" style="33" bestFit="1" customWidth="1"/>
    <col min="4" max="4" width="22.375" style="33" bestFit="1" customWidth="1"/>
    <col min="5" max="5" width="16.125" style="33" bestFit="1" customWidth="1"/>
    <col min="6" max="6" width="20.50390625" style="33" bestFit="1" customWidth="1"/>
    <col min="7" max="7" width="17.625" style="33" bestFit="1" customWidth="1"/>
    <col min="8" max="8" width="11.00390625" style="35" bestFit="1" customWidth="1"/>
    <col min="9" max="9" width="9.125" style="35" bestFit="1" customWidth="1"/>
    <col min="10" max="10" width="10.50390625" style="33" bestFit="1" customWidth="1"/>
    <col min="11" max="11" width="9.00390625" style="36" customWidth="1"/>
    <col min="12" max="12" width="11.00390625" style="33" bestFit="1" customWidth="1"/>
    <col min="13" max="13" width="15.125" style="33" bestFit="1" customWidth="1"/>
    <col min="14" max="15" width="13.875" style="33" bestFit="1" customWidth="1"/>
    <col min="16" max="16384" width="9.00390625" style="33" customWidth="1"/>
  </cols>
  <sheetData>
    <row r="1" spans="1:17" ht="20.25" customHeight="1">
      <c r="A1" s="29" t="s">
        <v>147</v>
      </c>
      <c r="B1" s="29" t="s">
        <v>17</v>
      </c>
      <c r="C1" s="29" t="s">
        <v>18</v>
      </c>
      <c r="D1" s="29" t="s">
        <v>31</v>
      </c>
      <c r="E1" s="29" t="s">
        <v>34</v>
      </c>
      <c r="F1" s="29" t="s">
        <v>32</v>
      </c>
      <c r="G1" s="29" t="s">
        <v>33</v>
      </c>
      <c r="H1" s="30" t="s">
        <v>35</v>
      </c>
      <c r="I1" s="30" t="s">
        <v>36</v>
      </c>
      <c r="J1" s="29" t="s">
        <v>6</v>
      </c>
      <c r="K1" s="29" t="s">
        <v>8</v>
      </c>
      <c r="L1" s="29" t="s">
        <v>37</v>
      </c>
      <c r="M1" s="29" t="s">
        <v>38</v>
      </c>
      <c r="N1" s="29" t="s">
        <v>39</v>
      </c>
      <c r="O1" s="29" t="s">
        <v>40</v>
      </c>
      <c r="P1" s="31"/>
      <c r="Q1" s="32"/>
    </row>
    <row r="2" spans="1:15" ht="20.25" customHeight="1">
      <c r="A2" s="43">
        <v>1234</v>
      </c>
      <c r="B2" s="28" t="s">
        <v>103</v>
      </c>
      <c r="C2" s="28" t="s">
        <v>109</v>
      </c>
      <c r="D2" s="28" t="s">
        <v>104</v>
      </c>
      <c r="E2" s="28" t="s">
        <v>105</v>
      </c>
      <c r="F2" s="28" t="s">
        <v>106</v>
      </c>
      <c r="G2" s="28" t="s">
        <v>107</v>
      </c>
      <c r="H2" s="34">
        <v>10000000</v>
      </c>
      <c r="I2" s="34">
        <v>50</v>
      </c>
      <c r="J2" s="28" t="s">
        <v>58</v>
      </c>
      <c r="K2" s="38" t="str">
        <f>IF(J2="","",VLOOKUP(J2,'業種№'!$A$2:$B$30,2,FALSE))</f>
        <v>17-1</v>
      </c>
      <c r="L2" s="28" t="s">
        <v>114</v>
      </c>
      <c r="M2" s="28" t="s">
        <v>102</v>
      </c>
      <c r="N2" s="28" t="s">
        <v>41</v>
      </c>
      <c r="O2" s="28" t="s">
        <v>108</v>
      </c>
    </row>
    <row r="3" spans="1:15" ht="20.25" customHeight="1">
      <c r="A3" s="44"/>
      <c r="B3" s="40"/>
      <c r="C3" s="40"/>
      <c r="D3" s="40"/>
      <c r="E3" s="40"/>
      <c r="F3" s="40"/>
      <c r="G3" s="40"/>
      <c r="H3" s="41"/>
      <c r="I3" s="41"/>
      <c r="J3" s="42"/>
      <c r="K3" s="39">
        <f>IF(J3="","",VLOOKUP(J3,'業種№'!$A$2:$B$30,2,FALSE))</f>
      </c>
      <c r="L3" s="40"/>
      <c r="M3" s="40"/>
      <c r="N3" s="40"/>
      <c r="O3" s="40"/>
    </row>
    <row r="4" spans="1:15" ht="20.25" customHeight="1">
      <c r="A4" s="44"/>
      <c r="B4" s="40"/>
      <c r="C4" s="40"/>
      <c r="D4" s="40"/>
      <c r="E4" s="40"/>
      <c r="F4" s="40"/>
      <c r="G4" s="40"/>
      <c r="H4" s="41"/>
      <c r="I4" s="41"/>
      <c r="J4" s="42"/>
      <c r="K4" s="39">
        <f>IF(J4="","",VLOOKUP(J4,'業種№'!$A$2:$B$30,2,FALSE))</f>
      </c>
      <c r="L4" s="40"/>
      <c r="M4" s="40"/>
      <c r="N4" s="40"/>
      <c r="O4" s="40"/>
    </row>
    <row r="5" spans="1:15" ht="20.25" customHeight="1">
      <c r="A5" s="44"/>
      <c r="B5" s="40"/>
      <c r="C5" s="40"/>
      <c r="D5" s="40"/>
      <c r="E5" s="40"/>
      <c r="F5" s="40"/>
      <c r="G5" s="40"/>
      <c r="H5" s="41"/>
      <c r="I5" s="41"/>
      <c r="J5" s="42"/>
      <c r="K5" s="39">
        <f>IF(J5="","",VLOOKUP(J5,'業種№'!$A$2:$B$30,2,FALSE))</f>
      </c>
      <c r="L5" s="40"/>
      <c r="M5" s="40"/>
      <c r="N5" s="40"/>
      <c r="O5" s="40"/>
    </row>
    <row r="6" spans="1:15" ht="20.25" customHeight="1">
      <c r="A6" s="44"/>
      <c r="B6" s="40"/>
      <c r="C6" s="40"/>
      <c r="D6" s="40"/>
      <c r="E6" s="40"/>
      <c r="F6" s="40"/>
      <c r="G6" s="40"/>
      <c r="H6" s="41"/>
      <c r="I6" s="41"/>
      <c r="J6" s="42"/>
      <c r="K6" s="39">
        <f>IF(J6="","",VLOOKUP(J6,'業種№'!$A$2:$B$30,2,FALSE))</f>
      </c>
      <c r="L6" s="40"/>
      <c r="M6" s="40"/>
      <c r="N6" s="40"/>
      <c r="O6" s="40"/>
    </row>
    <row r="7" spans="1:15" ht="20.25" customHeight="1">
      <c r="A7" s="44"/>
      <c r="B7" s="40"/>
      <c r="C7" s="40"/>
      <c r="D7" s="40"/>
      <c r="E7" s="40"/>
      <c r="F7" s="40"/>
      <c r="G7" s="40"/>
      <c r="H7" s="41"/>
      <c r="I7" s="41"/>
      <c r="J7" s="42"/>
      <c r="K7" s="39">
        <f>IF(J7="","",VLOOKUP(J7,'業種№'!$A$2:$B$30,2,FALSE))</f>
      </c>
      <c r="L7" s="40"/>
      <c r="M7" s="40"/>
      <c r="N7" s="40"/>
      <c r="O7" s="40"/>
    </row>
    <row r="8" spans="1:15" ht="20.25" customHeight="1">
      <c r="A8" s="44"/>
      <c r="B8" s="40"/>
      <c r="C8" s="40"/>
      <c r="D8" s="40"/>
      <c r="E8" s="40"/>
      <c r="F8" s="40"/>
      <c r="G8" s="40"/>
      <c r="H8" s="41"/>
      <c r="I8" s="41"/>
      <c r="J8" s="42"/>
      <c r="K8" s="39">
        <f>IF(J8="","",VLOOKUP(J8,'業種№'!$A$2:$B$30,2,FALSE))</f>
      </c>
      <c r="L8" s="40"/>
      <c r="M8" s="40"/>
      <c r="N8" s="40"/>
      <c r="O8" s="40"/>
    </row>
    <row r="9" spans="1:15" ht="20.25" customHeight="1">
      <c r="A9" s="44"/>
      <c r="B9" s="40"/>
      <c r="C9" s="40"/>
      <c r="D9" s="40"/>
      <c r="E9" s="40"/>
      <c r="F9" s="40"/>
      <c r="G9" s="40"/>
      <c r="H9" s="41"/>
      <c r="I9" s="41"/>
      <c r="J9" s="42"/>
      <c r="K9" s="39">
        <f>IF(J9="","",VLOOKUP(J9,'業種№'!$A$2:$B$30,2,FALSE))</f>
      </c>
      <c r="L9" s="40"/>
      <c r="M9" s="40"/>
      <c r="N9" s="40"/>
      <c r="O9" s="40"/>
    </row>
    <row r="10" spans="1:15" ht="20.25" customHeight="1">
      <c r="A10" s="44"/>
      <c r="B10" s="40"/>
      <c r="C10" s="40"/>
      <c r="D10" s="40"/>
      <c r="E10" s="40"/>
      <c r="F10" s="40"/>
      <c r="G10" s="40"/>
      <c r="H10" s="41"/>
      <c r="I10" s="41"/>
      <c r="J10" s="42"/>
      <c r="K10" s="39">
        <f>IF(J10="","",VLOOKUP(J10,'業種№'!$A$2:$B$30,2,FALSE))</f>
      </c>
      <c r="L10" s="40"/>
      <c r="M10" s="40"/>
      <c r="N10" s="40"/>
      <c r="O10" s="40"/>
    </row>
    <row r="11" spans="1:15" ht="20.25" customHeight="1">
      <c r="A11" s="44"/>
      <c r="B11" s="40"/>
      <c r="C11" s="40"/>
      <c r="D11" s="40"/>
      <c r="E11" s="40"/>
      <c r="F11" s="40"/>
      <c r="G11" s="40"/>
      <c r="H11" s="41"/>
      <c r="I11" s="41"/>
      <c r="J11" s="42"/>
      <c r="K11" s="39">
        <f>IF(J11="","",VLOOKUP(J11,'業種№'!$A$2:$B$30,2,FALSE))</f>
      </c>
      <c r="L11" s="40"/>
      <c r="M11" s="40"/>
      <c r="N11" s="40"/>
      <c r="O11" s="40"/>
    </row>
    <row r="12" spans="1:15" ht="20.25" customHeight="1">
      <c r="A12" s="44"/>
      <c r="B12" s="40"/>
      <c r="C12" s="40"/>
      <c r="D12" s="40"/>
      <c r="E12" s="40"/>
      <c r="F12" s="40"/>
      <c r="G12" s="40"/>
      <c r="H12" s="41"/>
      <c r="I12" s="41"/>
      <c r="J12" s="42"/>
      <c r="K12" s="39">
        <f>IF(J12="","",VLOOKUP(J12,'業種№'!$A$2:$B$30,2,FALSE))</f>
      </c>
      <c r="L12" s="40"/>
      <c r="M12" s="40"/>
      <c r="N12" s="40"/>
      <c r="O12" s="40"/>
    </row>
    <row r="13" spans="1:15" ht="20.25" customHeight="1">
      <c r="A13" s="44"/>
      <c r="B13" s="40"/>
      <c r="C13" s="40"/>
      <c r="D13" s="40"/>
      <c r="E13" s="40"/>
      <c r="F13" s="40"/>
      <c r="G13" s="40"/>
      <c r="H13" s="41"/>
      <c r="I13" s="41"/>
      <c r="J13" s="42"/>
      <c r="K13" s="39">
        <f>IF(J13="","",VLOOKUP(J13,'業種№'!$A$2:$B$30,2,FALSE))</f>
      </c>
      <c r="L13" s="40"/>
      <c r="M13" s="40"/>
      <c r="N13" s="40"/>
      <c r="O13" s="40"/>
    </row>
    <row r="14" spans="1:15" ht="20.25" customHeight="1">
      <c r="A14" s="44"/>
      <c r="B14" s="40"/>
      <c r="C14" s="40"/>
      <c r="D14" s="40"/>
      <c r="E14" s="40"/>
      <c r="F14" s="40"/>
      <c r="G14" s="40"/>
      <c r="H14" s="41"/>
      <c r="I14" s="41"/>
      <c r="J14" s="42"/>
      <c r="K14" s="39">
        <f>IF(J14="","",VLOOKUP(J14,'業種№'!$A$2:$B$30,2,FALSE))</f>
      </c>
      <c r="L14" s="40"/>
      <c r="M14" s="40"/>
      <c r="N14" s="40"/>
      <c r="O14" s="40"/>
    </row>
    <row r="15" spans="1:15" ht="20.25" customHeight="1">
      <c r="A15" s="44"/>
      <c r="B15" s="40"/>
      <c r="C15" s="40"/>
      <c r="D15" s="40"/>
      <c r="E15" s="40"/>
      <c r="F15" s="40"/>
      <c r="G15" s="40"/>
      <c r="H15" s="41"/>
      <c r="I15" s="41"/>
      <c r="J15" s="42"/>
      <c r="K15" s="39">
        <f>IF(J15="","",VLOOKUP(J15,'業種№'!$A$2:$B$30,2,FALSE))</f>
      </c>
      <c r="L15" s="40"/>
      <c r="M15" s="40"/>
      <c r="N15" s="40"/>
      <c r="O15" s="40"/>
    </row>
    <row r="16" spans="1:15" ht="20.25" customHeight="1">
      <c r="A16" s="44"/>
      <c r="B16" s="40"/>
      <c r="C16" s="40"/>
      <c r="D16" s="40"/>
      <c r="E16" s="40"/>
      <c r="F16" s="40"/>
      <c r="G16" s="40"/>
      <c r="H16" s="41"/>
      <c r="I16" s="41"/>
      <c r="J16" s="42"/>
      <c r="K16" s="39">
        <f>IF(J16="","",VLOOKUP(J16,'業種№'!$A$2:$B$30,2,FALSE))</f>
      </c>
      <c r="L16" s="40"/>
      <c r="M16" s="40"/>
      <c r="N16" s="40"/>
      <c r="O16" s="40"/>
    </row>
    <row r="17" spans="1:15" ht="20.25" customHeight="1">
      <c r="A17" s="44"/>
      <c r="B17" s="40"/>
      <c r="C17" s="40"/>
      <c r="D17" s="40"/>
      <c r="E17" s="40"/>
      <c r="F17" s="40"/>
      <c r="G17" s="40"/>
      <c r="H17" s="41"/>
      <c r="I17" s="41"/>
      <c r="J17" s="42"/>
      <c r="K17" s="39">
        <f>IF(J17="","",VLOOKUP(J17,'業種№'!$A$2:$B$30,2,FALSE))</f>
      </c>
      <c r="L17" s="40"/>
      <c r="M17" s="40"/>
      <c r="N17" s="40"/>
      <c r="O17" s="40"/>
    </row>
    <row r="18" spans="1:15" ht="20.25" customHeight="1">
      <c r="A18" s="44"/>
      <c r="B18" s="40"/>
      <c r="C18" s="40"/>
      <c r="D18" s="40"/>
      <c r="E18" s="40"/>
      <c r="F18" s="40"/>
      <c r="G18" s="40"/>
      <c r="H18" s="41"/>
      <c r="I18" s="41"/>
      <c r="J18" s="42"/>
      <c r="K18" s="39">
        <f>IF(J18="","",VLOOKUP(J18,'業種№'!$A$2:$B$30,2,FALSE))</f>
      </c>
      <c r="L18" s="40"/>
      <c r="M18" s="40"/>
      <c r="N18" s="40"/>
      <c r="O18" s="40"/>
    </row>
    <row r="19" spans="1:15" ht="20.25" customHeight="1">
      <c r="A19" s="44"/>
      <c r="B19" s="40"/>
      <c r="C19" s="40"/>
      <c r="D19" s="40"/>
      <c r="E19" s="40"/>
      <c r="F19" s="40"/>
      <c r="G19" s="40"/>
      <c r="H19" s="41"/>
      <c r="I19" s="41"/>
      <c r="J19" s="42"/>
      <c r="K19" s="39">
        <f>IF(J19="","",VLOOKUP(J19,'業種№'!$A$2:$B$30,2,FALSE))</f>
      </c>
      <c r="L19" s="40"/>
      <c r="M19" s="40"/>
      <c r="N19" s="40"/>
      <c r="O19" s="40"/>
    </row>
    <row r="20" spans="1:15" ht="20.25" customHeight="1">
      <c r="A20" s="44"/>
      <c r="B20" s="40"/>
      <c r="C20" s="40"/>
      <c r="D20" s="40"/>
      <c r="E20" s="40"/>
      <c r="F20" s="40"/>
      <c r="G20" s="40"/>
      <c r="H20" s="41"/>
      <c r="I20" s="41"/>
      <c r="J20" s="42"/>
      <c r="K20" s="39">
        <f>IF(J20="","",VLOOKUP(J20,'業種№'!$A$2:$B$30,2,FALSE))</f>
      </c>
      <c r="L20" s="40"/>
      <c r="M20" s="40"/>
      <c r="N20" s="40"/>
      <c r="O20" s="40"/>
    </row>
    <row r="21" spans="1:15" ht="20.25" customHeight="1">
      <c r="A21" s="44"/>
      <c r="B21" s="40"/>
      <c r="C21" s="40"/>
      <c r="D21" s="40"/>
      <c r="E21" s="40"/>
      <c r="F21" s="40"/>
      <c r="G21" s="40"/>
      <c r="H21" s="41"/>
      <c r="I21" s="41"/>
      <c r="J21" s="42"/>
      <c r="K21" s="39">
        <f>IF(J21="","",VLOOKUP(J21,'業種№'!$A$2:$B$30,2,FALSE))</f>
      </c>
      <c r="L21" s="40"/>
      <c r="M21" s="40"/>
      <c r="N21" s="40"/>
      <c r="O21" s="40"/>
    </row>
    <row r="22" spans="1:15" ht="20.25" customHeight="1">
      <c r="A22" s="44"/>
      <c r="B22" s="40"/>
      <c r="C22" s="40"/>
      <c r="D22" s="40"/>
      <c r="E22" s="40"/>
      <c r="F22" s="40"/>
      <c r="G22" s="40"/>
      <c r="H22" s="41"/>
      <c r="I22" s="41"/>
      <c r="J22" s="42"/>
      <c r="K22" s="39">
        <f>IF(J22="","",VLOOKUP(J22,'業種№'!$A$2:$B$30,2,FALSE))</f>
      </c>
      <c r="L22" s="40"/>
      <c r="M22" s="40"/>
      <c r="N22" s="40"/>
      <c r="O22" s="40"/>
    </row>
    <row r="23" spans="1:15" ht="20.25" customHeight="1">
      <c r="A23" s="44"/>
      <c r="B23" s="40"/>
      <c r="C23" s="40"/>
      <c r="D23" s="40"/>
      <c r="E23" s="40"/>
      <c r="F23" s="40"/>
      <c r="G23" s="40"/>
      <c r="H23" s="41"/>
      <c r="I23" s="41"/>
      <c r="J23" s="42"/>
      <c r="K23" s="39">
        <f>IF(J23="","",VLOOKUP(J23,'業種№'!$A$2:$B$30,2,FALSE))</f>
      </c>
      <c r="L23" s="40"/>
      <c r="M23" s="40"/>
      <c r="N23" s="40"/>
      <c r="O23" s="40"/>
    </row>
    <row r="24" spans="1:15" ht="20.25" customHeight="1">
      <c r="A24" s="44"/>
      <c r="B24" s="40"/>
      <c r="C24" s="40"/>
      <c r="D24" s="40"/>
      <c r="E24" s="40"/>
      <c r="F24" s="40"/>
      <c r="G24" s="40"/>
      <c r="H24" s="41"/>
      <c r="I24" s="41"/>
      <c r="J24" s="42"/>
      <c r="K24" s="39">
        <f>IF(J24="","",VLOOKUP(J24,'業種№'!$A$2:$B$30,2,FALSE))</f>
      </c>
      <c r="L24" s="40"/>
      <c r="M24" s="40"/>
      <c r="N24" s="40"/>
      <c r="O24" s="40"/>
    </row>
    <row r="25" spans="1:15" ht="20.25" customHeight="1">
      <c r="A25" s="44"/>
      <c r="B25" s="40"/>
      <c r="C25" s="40"/>
      <c r="D25" s="40"/>
      <c r="E25" s="40"/>
      <c r="F25" s="40"/>
      <c r="G25" s="40"/>
      <c r="H25" s="41"/>
      <c r="I25" s="41"/>
      <c r="J25" s="42"/>
      <c r="K25" s="39">
        <f>IF(J25="","",VLOOKUP(J25,'業種№'!$A$2:$B$30,2,FALSE))</f>
      </c>
      <c r="L25" s="40"/>
      <c r="M25" s="40"/>
      <c r="N25" s="40"/>
      <c r="O25" s="40"/>
    </row>
    <row r="26" spans="1:15" ht="20.25" customHeight="1">
      <c r="A26" s="44"/>
      <c r="B26" s="40"/>
      <c r="C26" s="40"/>
      <c r="D26" s="40"/>
      <c r="E26" s="40"/>
      <c r="F26" s="40"/>
      <c r="G26" s="40"/>
      <c r="H26" s="41"/>
      <c r="I26" s="41"/>
      <c r="J26" s="42"/>
      <c r="K26" s="39">
        <f>IF(J26="","",VLOOKUP(J26,'業種№'!$A$2:$B$30,2,FALSE))</f>
      </c>
      <c r="L26" s="40"/>
      <c r="M26" s="40"/>
      <c r="N26" s="40"/>
      <c r="O26" s="40"/>
    </row>
    <row r="27" spans="1:15" ht="20.25" customHeight="1">
      <c r="A27" s="44"/>
      <c r="B27" s="40"/>
      <c r="C27" s="40"/>
      <c r="D27" s="40"/>
      <c r="E27" s="40"/>
      <c r="F27" s="40"/>
      <c r="G27" s="40"/>
      <c r="H27" s="41"/>
      <c r="I27" s="41"/>
      <c r="J27" s="42"/>
      <c r="K27" s="39">
        <f>IF(J27="","",VLOOKUP(J27,'業種№'!$A$2:$B$30,2,FALSE))</f>
      </c>
      <c r="L27" s="40"/>
      <c r="M27" s="40"/>
      <c r="N27" s="40"/>
      <c r="O27" s="40"/>
    </row>
    <row r="28" spans="1:15" ht="20.25" customHeight="1">
      <c r="A28" s="44"/>
      <c r="B28" s="40"/>
      <c r="C28" s="40"/>
      <c r="D28" s="40"/>
      <c r="E28" s="40"/>
      <c r="F28" s="40"/>
      <c r="G28" s="40"/>
      <c r="H28" s="41"/>
      <c r="I28" s="41"/>
      <c r="J28" s="42"/>
      <c r="K28" s="39">
        <f>IF(J28="","",VLOOKUP(J28,'業種№'!$A$2:$B$30,2,FALSE))</f>
      </c>
      <c r="L28" s="40"/>
      <c r="M28" s="40"/>
      <c r="N28" s="40"/>
      <c r="O28" s="40"/>
    </row>
    <row r="29" spans="1:15" ht="20.25" customHeight="1">
      <c r="A29" s="44"/>
      <c r="B29" s="40"/>
      <c r="C29" s="40"/>
      <c r="D29" s="40"/>
      <c r="E29" s="40"/>
      <c r="F29" s="40"/>
      <c r="G29" s="40"/>
      <c r="H29" s="41"/>
      <c r="I29" s="41"/>
      <c r="J29" s="42"/>
      <c r="K29" s="39">
        <f>IF(J29="","",VLOOKUP(J29,'業種№'!$A$2:$B$30,2,FALSE))</f>
      </c>
      <c r="L29" s="40"/>
      <c r="M29" s="40"/>
      <c r="N29" s="40"/>
      <c r="O29" s="40"/>
    </row>
    <row r="30" spans="1:15" ht="20.25" customHeight="1">
      <c r="A30" s="44"/>
      <c r="B30" s="40"/>
      <c r="C30" s="40"/>
      <c r="D30" s="40"/>
      <c r="E30" s="40"/>
      <c r="F30" s="40"/>
      <c r="G30" s="40"/>
      <c r="H30" s="41"/>
      <c r="I30" s="41"/>
      <c r="J30" s="42"/>
      <c r="K30" s="39">
        <f>IF(J30="","",VLOOKUP(J30,'業種№'!$A$2:$B$30,2,FALSE))</f>
      </c>
      <c r="L30" s="40"/>
      <c r="M30" s="40"/>
      <c r="N30" s="40"/>
      <c r="O30" s="40"/>
    </row>
    <row r="31" spans="1:15" ht="20.25" customHeight="1">
      <c r="A31" s="44"/>
      <c r="B31" s="40"/>
      <c r="C31" s="40"/>
      <c r="D31" s="40"/>
      <c r="E31" s="40"/>
      <c r="F31" s="40"/>
      <c r="G31" s="40"/>
      <c r="H31" s="41"/>
      <c r="I31" s="41"/>
      <c r="J31" s="42"/>
      <c r="K31" s="39">
        <f>IF(J31="","",VLOOKUP(J31,'業種№'!$A$2:$B$30,2,FALSE))</f>
      </c>
      <c r="L31" s="40"/>
      <c r="M31" s="40"/>
      <c r="N31" s="40"/>
      <c r="O31" s="40"/>
    </row>
    <row r="32" spans="1:15" ht="20.25" customHeight="1">
      <c r="A32" s="44"/>
      <c r="B32" s="40"/>
      <c r="C32" s="40"/>
      <c r="D32" s="40"/>
      <c r="E32" s="40"/>
      <c r="F32" s="40"/>
      <c r="G32" s="40"/>
      <c r="H32" s="41"/>
      <c r="I32" s="41"/>
      <c r="J32" s="42"/>
      <c r="K32" s="39">
        <f>IF(J32="","",VLOOKUP(J32,'業種№'!$A$2:$B$30,2,FALSE))</f>
      </c>
      <c r="L32" s="40"/>
      <c r="M32" s="40"/>
      <c r="N32" s="40"/>
      <c r="O32" s="40"/>
    </row>
    <row r="33" spans="1:15" ht="20.25" customHeight="1">
      <c r="A33" s="44"/>
      <c r="B33" s="40"/>
      <c r="C33" s="40"/>
      <c r="D33" s="40"/>
      <c r="E33" s="40"/>
      <c r="F33" s="40"/>
      <c r="G33" s="40"/>
      <c r="H33" s="41"/>
      <c r="I33" s="41"/>
      <c r="J33" s="42"/>
      <c r="K33" s="39">
        <f>IF(J33="","",VLOOKUP(J33,'業種№'!$A$2:$B$30,2,FALSE))</f>
      </c>
      <c r="L33" s="40"/>
      <c r="M33" s="40"/>
      <c r="N33" s="40"/>
      <c r="O33" s="40"/>
    </row>
    <row r="34" spans="1:15" ht="20.25" customHeight="1">
      <c r="A34" s="44"/>
      <c r="B34" s="40"/>
      <c r="C34" s="40"/>
      <c r="D34" s="40"/>
      <c r="E34" s="40"/>
      <c r="F34" s="40"/>
      <c r="G34" s="40"/>
      <c r="H34" s="41"/>
      <c r="I34" s="41"/>
      <c r="J34" s="42"/>
      <c r="K34" s="39">
        <f>IF(J34="","",VLOOKUP(J34,'業種№'!$A$2:$B$30,2,FALSE))</f>
      </c>
      <c r="L34" s="40"/>
      <c r="M34" s="40"/>
      <c r="N34" s="40"/>
      <c r="O34" s="40"/>
    </row>
    <row r="35" spans="1:15" ht="20.25" customHeight="1">
      <c r="A35" s="44"/>
      <c r="B35" s="40"/>
      <c r="C35" s="40"/>
      <c r="D35" s="40"/>
      <c r="E35" s="40"/>
      <c r="F35" s="40"/>
      <c r="G35" s="40"/>
      <c r="H35" s="41"/>
      <c r="I35" s="41"/>
      <c r="J35" s="42"/>
      <c r="K35" s="39">
        <f>IF(J35="","",VLOOKUP(J35,'業種№'!$A$2:$B$30,2,FALSE))</f>
      </c>
      <c r="L35" s="40"/>
      <c r="M35" s="40"/>
      <c r="N35" s="40"/>
      <c r="O35" s="40"/>
    </row>
    <row r="36" spans="1:15" ht="20.25" customHeight="1">
      <c r="A36" s="44"/>
      <c r="B36" s="40"/>
      <c r="C36" s="40"/>
      <c r="D36" s="40"/>
      <c r="E36" s="40"/>
      <c r="F36" s="40"/>
      <c r="G36" s="40"/>
      <c r="H36" s="41"/>
      <c r="I36" s="41"/>
      <c r="J36" s="42"/>
      <c r="K36" s="39">
        <f>IF(J36="","",VLOOKUP(J36,'業種№'!$A$2:$B$30,2,FALSE))</f>
      </c>
      <c r="L36" s="40"/>
      <c r="M36" s="40"/>
      <c r="N36" s="40"/>
      <c r="O36" s="40"/>
    </row>
    <row r="37" spans="1:15" ht="20.25" customHeight="1">
      <c r="A37" s="44"/>
      <c r="B37" s="40"/>
      <c r="C37" s="40"/>
      <c r="D37" s="40"/>
      <c r="E37" s="40"/>
      <c r="F37" s="40"/>
      <c r="G37" s="40"/>
      <c r="H37" s="41"/>
      <c r="I37" s="41"/>
      <c r="J37" s="42"/>
      <c r="K37" s="39">
        <f>IF(J37="","",VLOOKUP(J37,'業種№'!$A$2:$B$30,2,FALSE))</f>
      </c>
      <c r="L37" s="40"/>
      <c r="M37" s="40"/>
      <c r="N37" s="40"/>
      <c r="O37" s="40"/>
    </row>
    <row r="38" spans="1:15" ht="20.25" customHeight="1">
      <c r="A38" s="44"/>
      <c r="B38" s="40"/>
      <c r="C38" s="40"/>
      <c r="D38" s="40"/>
      <c r="E38" s="40"/>
      <c r="F38" s="40"/>
      <c r="G38" s="40"/>
      <c r="H38" s="41"/>
      <c r="I38" s="41"/>
      <c r="J38" s="42"/>
      <c r="K38" s="39">
        <f>IF(J38="","",VLOOKUP(J38,'業種№'!$A$2:$B$30,2,FALSE))</f>
      </c>
      <c r="L38" s="40"/>
      <c r="M38" s="40"/>
      <c r="N38" s="40"/>
      <c r="O38" s="40"/>
    </row>
    <row r="39" spans="1:15" ht="20.25" customHeight="1">
      <c r="A39" s="44"/>
      <c r="B39" s="40"/>
      <c r="C39" s="40"/>
      <c r="D39" s="40"/>
      <c r="E39" s="40"/>
      <c r="F39" s="40"/>
      <c r="G39" s="40"/>
      <c r="H39" s="41"/>
      <c r="I39" s="41"/>
      <c r="J39" s="42"/>
      <c r="K39" s="39">
        <f>IF(J39="","",VLOOKUP(J39,'業種№'!$A$2:$B$30,2,FALSE))</f>
      </c>
      <c r="L39" s="40"/>
      <c r="M39" s="40"/>
      <c r="N39" s="40"/>
      <c r="O39" s="40"/>
    </row>
    <row r="40" spans="1:15" ht="20.25" customHeight="1">
      <c r="A40" s="44"/>
      <c r="B40" s="40"/>
      <c r="C40" s="40"/>
      <c r="D40" s="40"/>
      <c r="E40" s="40"/>
      <c r="F40" s="40"/>
      <c r="G40" s="40"/>
      <c r="H40" s="41"/>
      <c r="I40" s="41"/>
      <c r="J40" s="42"/>
      <c r="K40" s="39">
        <f>IF(J40="","",VLOOKUP(J40,'業種№'!$A$2:$B$30,2,FALSE))</f>
      </c>
      <c r="L40" s="40"/>
      <c r="M40" s="40"/>
      <c r="N40" s="40"/>
      <c r="O40" s="40"/>
    </row>
    <row r="41" spans="1:15" ht="20.25" customHeight="1">
      <c r="A41" s="44"/>
      <c r="B41" s="40"/>
      <c r="C41" s="40"/>
      <c r="D41" s="40"/>
      <c r="E41" s="40"/>
      <c r="F41" s="40"/>
      <c r="G41" s="40"/>
      <c r="H41" s="41"/>
      <c r="I41" s="41"/>
      <c r="J41" s="42"/>
      <c r="K41" s="39">
        <f>IF(J41="","",VLOOKUP(J41,'業種№'!$A$2:$B$30,2,FALSE))</f>
      </c>
      <c r="L41" s="40"/>
      <c r="M41" s="40"/>
      <c r="N41" s="40"/>
      <c r="O41" s="40"/>
    </row>
    <row r="42" spans="1:15" ht="20.25" customHeight="1">
      <c r="A42" s="44"/>
      <c r="B42" s="40"/>
      <c r="C42" s="40"/>
      <c r="D42" s="40"/>
      <c r="E42" s="40"/>
      <c r="F42" s="40"/>
      <c r="G42" s="40"/>
      <c r="H42" s="41"/>
      <c r="I42" s="41"/>
      <c r="J42" s="42"/>
      <c r="K42" s="39">
        <f>IF(J42="","",VLOOKUP(J42,'業種№'!$A$2:$B$30,2,FALSE))</f>
      </c>
      <c r="L42" s="40"/>
      <c r="M42" s="40"/>
      <c r="N42" s="40"/>
      <c r="O42" s="40"/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61" r:id="rId3"/>
  <headerFooter>
    <oddHeader>&amp;L&amp;"ＭＳ Ｐ明朝,標準"様式C-1&amp;C&amp;"ＭＳ Ｐ明朝,太字"&amp;16実業団登録申請書入力用</oddHeader>
  </headerFooter>
  <colBreaks count="1" manualBreakCount="1">
    <brk id="15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B31"/>
  <sheetViews>
    <sheetView view="pageBreakPreview" zoomScale="60" zoomScalePageLayoutView="0" workbookViewId="0" topLeftCell="A1">
      <selection activeCell="E8" sqref="E8"/>
    </sheetView>
  </sheetViews>
  <sheetFormatPr defaultColWidth="9.00390625" defaultRowHeight="15.75"/>
  <cols>
    <col min="1" max="1" width="21.875" style="0" bestFit="1" customWidth="1"/>
    <col min="2" max="2" width="7.50390625" style="19" bestFit="1" customWidth="1"/>
  </cols>
  <sheetData>
    <row r="1" spans="1:2" ht="13.5">
      <c r="A1" s="65" t="s">
        <v>101</v>
      </c>
      <c r="B1" s="66" t="s">
        <v>100</v>
      </c>
    </row>
    <row r="2" spans="1:2" ht="13.5">
      <c r="A2" s="18" t="s">
        <v>42</v>
      </c>
      <c r="B2" s="20" t="s">
        <v>94</v>
      </c>
    </row>
    <row r="3" spans="1:2" ht="13.5">
      <c r="A3" s="18" t="s">
        <v>43</v>
      </c>
      <c r="B3" s="20" t="s">
        <v>93</v>
      </c>
    </row>
    <row r="4" spans="1:2" ht="13.5">
      <c r="A4" s="18" t="s">
        <v>44</v>
      </c>
      <c r="B4" s="20" t="s">
        <v>92</v>
      </c>
    </row>
    <row r="5" spans="1:2" ht="13.5">
      <c r="A5" s="18" t="s">
        <v>45</v>
      </c>
      <c r="B5" s="20" t="s">
        <v>91</v>
      </c>
    </row>
    <row r="6" spans="1:2" ht="13.5">
      <c r="A6" s="18" t="s">
        <v>46</v>
      </c>
      <c r="B6" s="20" t="s">
        <v>90</v>
      </c>
    </row>
    <row r="7" spans="1:2" ht="13.5">
      <c r="A7" s="18" t="s">
        <v>47</v>
      </c>
      <c r="B7" s="20" t="s">
        <v>89</v>
      </c>
    </row>
    <row r="8" spans="1:2" ht="13.5">
      <c r="A8" s="18" t="s">
        <v>48</v>
      </c>
      <c r="B8" s="20" t="s">
        <v>88</v>
      </c>
    </row>
    <row r="9" spans="1:2" ht="13.5">
      <c r="A9" s="18" t="s">
        <v>49</v>
      </c>
      <c r="B9" s="20" t="s">
        <v>87</v>
      </c>
    </row>
    <row r="10" spans="1:2" ht="13.5">
      <c r="A10" s="18" t="s">
        <v>50</v>
      </c>
      <c r="B10" s="20" t="s">
        <v>86</v>
      </c>
    </row>
    <row r="11" spans="1:2" ht="13.5">
      <c r="A11" s="18" t="s">
        <v>51</v>
      </c>
      <c r="B11" s="20" t="s">
        <v>85</v>
      </c>
    </row>
    <row r="12" spans="1:2" ht="13.5">
      <c r="A12" s="18" t="s">
        <v>52</v>
      </c>
      <c r="B12" s="20" t="s">
        <v>84</v>
      </c>
    </row>
    <row r="13" spans="1:2" ht="13.5">
      <c r="A13" s="18" t="s">
        <v>53</v>
      </c>
      <c r="B13" s="20" t="s">
        <v>83</v>
      </c>
    </row>
    <row r="14" spans="1:2" ht="13.5">
      <c r="A14" s="18" t="s">
        <v>54</v>
      </c>
      <c r="B14" s="20" t="s">
        <v>82</v>
      </c>
    </row>
    <row r="15" spans="1:2" ht="13.5">
      <c r="A15" s="18" t="s">
        <v>55</v>
      </c>
      <c r="B15" s="20" t="s">
        <v>81</v>
      </c>
    </row>
    <row r="16" spans="1:2" ht="13.5">
      <c r="A16" s="18" t="s">
        <v>56</v>
      </c>
      <c r="B16" s="20" t="s">
        <v>80</v>
      </c>
    </row>
    <row r="17" spans="1:2" ht="13.5">
      <c r="A17" s="18" t="s">
        <v>57</v>
      </c>
      <c r="B17" s="20" t="s">
        <v>79</v>
      </c>
    </row>
    <row r="18" spans="1:2" ht="13.5">
      <c r="A18" s="18" t="s">
        <v>58</v>
      </c>
      <c r="B18" s="20" t="s">
        <v>66</v>
      </c>
    </row>
    <row r="19" spans="1:2" ht="13.5">
      <c r="A19" s="18" t="s">
        <v>59</v>
      </c>
      <c r="B19" s="20" t="s">
        <v>67</v>
      </c>
    </row>
    <row r="20" spans="1:2" ht="13.5">
      <c r="A20" s="18" t="s">
        <v>60</v>
      </c>
      <c r="B20" s="20" t="s">
        <v>68</v>
      </c>
    </row>
    <row r="21" spans="1:2" ht="13.5">
      <c r="A21" s="18" t="s">
        <v>61</v>
      </c>
      <c r="B21" s="20" t="s">
        <v>69</v>
      </c>
    </row>
    <row r="22" spans="1:2" ht="13.5">
      <c r="A22" s="18" t="s">
        <v>62</v>
      </c>
      <c r="B22" s="20" t="s">
        <v>70</v>
      </c>
    </row>
    <row r="23" spans="1:2" ht="13.5">
      <c r="A23" s="18" t="s">
        <v>63</v>
      </c>
      <c r="B23" s="20" t="s">
        <v>71</v>
      </c>
    </row>
    <row r="24" spans="1:2" ht="13.5">
      <c r="A24" s="18" t="s">
        <v>64</v>
      </c>
      <c r="B24" s="20" t="s">
        <v>72</v>
      </c>
    </row>
    <row r="25" spans="1:2" ht="13.5">
      <c r="A25" s="18" t="s">
        <v>65</v>
      </c>
      <c r="B25" s="20" t="s">
        <v>73</v>
      </c>
    </row>
    <row r="26" spans="1:2" ht="13.5">
      <c r="A26" s="18" t="s">
        <v>95</v>
      </c>
      <c r="B26" s="20" t="s">
        <v>74</v>
      </c>
    </row>
    <row r="27" spans="1:2" ht="13.5">
      <c r="A27" s="18" t="s">
        <v>96</v>
      </c>
      <c r="B27" s="20" t="s">
        <v>75</v>
      </c>
    </row>
    <row r="28" spans="1:2" ht="13.5">
      <c r="A28" s="18" t="s">
        <v>97</v>
      </c>
      <c r="B28" s="20" t="s">
        <v>76</v>
      </c>
    </row>
    <row r="29" spans="1:2" ht="13.5">
      <c r="A29" s="18" t="s">
        <v>98</v>
      </c>
      <c r="B29" s="20" t="s">
        <v>77</v>
      </c>
    </row>
    <row r="30" spans="1:2" ht="13.5">
      <c r="A30" s="18" t="s">
        <v>99</v>
      </c>
      <c r="B30" s="20" t="s">
        <v>78</v>
      </c>
    </row>
    <row r="31" spans="1:2" ht="13.5">
      <c r="A31" s="18" t="s">
        <v>117</v>
      </c>
      <c r="B31" s="20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60" zoomScalePageLayoutView="0" workbookViewId="0" topLeftCell="A1">
      <selection activeCell="G16" sqref="G16"/>
    </sheetView>
  </sheetViews>
  <sheetFormatPr defaultColWidth="9.00390625" defaultRowHeight="15.75"/>
  <cols>
    <col min="1" max="1" width="10.625" style="0" customWidth="1"/>
    <col min="4" max="4" width="3.125" style="0" customWidth="1"/>
    <col min="5" max="5" width="16.125" style="0" customWidth="1"/>
    <col min="6" max="6" width="31.125" style="0" customWidth="1"/>
    <col min="7" max="7" width="13.625" style="0" customWidth="1"/>
  </cols>
  <sheetData>
    <row r="1" spans="1:7" s="46" customFormat="1" ht="13.5">
      <c r="A1" s="59" t="s">
        <v>119</v>
      </c>
      <c r="B1" s="60" t="s">
        <v>120</v>
      </c>
      <c r="C1" s="60" t="s">
        <v>121</v>
      </c>
      <c r="D1" s="130" t="s">
        <v>122</v>
      </c>
      <c r="E1" s="130"/>
      <c r="F1" s="60" t="s">
        <v>123</v>
      </c>
      <c r="G1" s="61" t="s">
        <v>148</v>
      </c>
    </row>
    <row r="2" spans="1:7" ht="13.5">
      <c r="A2" s="62">
        <v>4001</v>
      </c>
      <c r="B2" s="52">
        <v>40</v>
      </c>
      <c r="C2" s="52">
        <v>1</v>
      </c>
      <c r="D2" s="58"/>
      <c r="E2" s="55" t="s">
        <v>124</v>
      </c>
      <c r="F2" s="52" t="s">
        <v>125</v>
      </c>
      <c r="G2" s="51" t="s">
        <v>126</v>
      </c>
    </row>
    <row r="3" spans="1:7" ht="13.5">
      <c r="A3" s="63">
        <v>4002</v>
      </c>
      <c r="B3" s="53">
        <v>40</v>
      </c>
      <c r="C3" s="53">
        <v>2</v>
      </c>
      <c r="D3" s="47"/>
      <c r="E3" s="56" t="s">
        <v>124</v>
      </c>
      <c r="F3" s="53" t="s">
        <v>127</v>
      </c>
      <c r="G3" s="48"/>
    </row>
    <row r="4" spans="1:7" ht="13.5">
      <c r="A4" s="63">
        <v>4003</v>
      </c>
      <c r="B4" s="53">
        <v>40</v>
      </c>
      <c r="C4" s="53">
        <v>3</v>
      </c>
      <c r="D4" s="47"/>
      <c r="E4" s="56" t="s">
        <v>128</v>
      </c>
      <c r="F4" s="53" t="s">
        <v>129</v>
      </c>
      <c r="G4" s="48" t="s">
        <v>126</v>
      </c>
    </row>
    <row r="5" spans="1:7" ht="13.5">
      <c r="A5" s="63">
        <v>4004</v>
      </c>
      <c r="B5" s="53">
        <v>40</v>
      </c>
      <c r="C5" s="53">
        <v>4</v>
      </c>
      <c r="D5" s="47"/>
      <c r="E5" s="56" t="s">
        <v>130</v>
      </c>
      <c r="F5" s="53" t="s">
        <v>131</v>
      </c>
      <c r="G5" s="48"/>
    </row>
    <row r="6" spans="1:7" ht="13.5">
      <c r="A6" s="63">
        <v>4005</v>
      </c>
      <c r="B6" s="53">
        <v>40</v>
      </c>
      <c r="C6" s="53">
        <v>5</v>
      </c>
      <c r="D6" s="47"/>
      <c r="E6" s="56" t="s">
        <v>132</v>
      </c>
      <c r="F6" s="53" t="s">
        <v>133</v>
      </c>
      <c r="G6" s="48" t="s">
        <v>126</v>
      </c>
    </row>
    <row r="7" spans="1:7" ht="13.5">
      <c r="A7" s="63">
        <v>4006</v>
      </c>
      <c r="B7" s="53">
        <v>40</v>
      </c>
      <c r="C7" s="53">
        <v>6</v>
      </c>
      <c r="D7" s="47"/>
      <c r="E7" s="56" t="s">
        <v>132</v>
      </c>
      <c r="F7" s="53" t="s">
        <v>134</v>
      </c>
      <c r="G7" s="48"/>
    </row>
    <row r="8" spans="1:7" ht="13.5">
      <c r="A8" s="63">
        <v>4009</v>
      </c>
      <c r="B8" s="53">
        <v>40</v>
      </c>
      <c r="C8" s="53">
        <v>9</v>
      </c>
      <c r="D8" s="47"/>
      <c r="E8" s="56" t="s">
        <v>124</v>
      </c>
      <c r="F8" s="53" t="s">
        <v>135</v>
      </c>
      <c r="G8" s="48" t="s">
        <v>126</v>
      </c>
    </row>
    <row r="9" spans="1:7" ht="13.5">
      <c r="A9" s="63">
        <v>4010</v>
      </c>
      <c r="B9" s="53">
        <v>40</v>
      </c>
      <c r="C9" s="53">
        <v>10</v>
      </c>
      <c r="D9" s="47"/>
      <c r="E9" s="56" t="s">
        <v>132</v>
      </c>
      <c r="F9" s="53" t="s">
        <v>136</v>
      </c>
      <c r="G9" s="48" t="s">
        <v>126</v>
      </c>
    </row>
    <row r="10" spans="1:7" ht="13.5">
      <c r="A10" s="63">
        <v>4011</v>
      </c>
      <c r="B10" s="53">
        <v>40</v>
      </c>
      <c r="C10" s="53">
        <v>11</v>
      </c>
      <c r="D10" s="47"/>
      <c r="E10" s="56" t="s">
        <v>130</v>
      </c>
      <c r="F10" s="53" t="s">
        <v>137</v>
      </c>
      <c r="G10" s="48"/>
    </row>
    <row r="11" spans="1:7" ht="13.5">
      <c r="A11" s="63">
        <v>4012</v>
      </c>
      <c r="B11" s="53">
        <v>40</v>
      </c>
      <c r="C11" s="53">
        <v>12</v>
      </c>
      <c r="D11" s="47"/>
      <c r="E11" s="56" t="s">
        <v>124</v>
      </c>
      <c r="F11" s="53" t="s">
        <v>138</v>
      </c>
      <c r="G11" s="48"/>
    </row>
    <row r="12" spans="1:7" ht="13.5">
      <c r="A12" s="63">
        <v>4015</v>
      </c>
      <c r="B12" s="53">
        <v>40</v>
      </c>
      <c r="C12" s="53">
        <v>15</v>
      </c>
      <c r="D12" s="47"/>
      <c r="E12" s="56" t="s">
        <v>130</v>
      </c>
      <c r="F12" s="53" t="s">
        <v>139</v>
      </c>
      <c r="G12" s="48" t="s">
        <v>126</v>
      </c>
    </row>
    <row r="13" spans="1:7" ht="13.5">
      <c r="A13" s="63">
        <v>4016</v>
      </c>
      <c r="B13" s="53">
        <v>40</v>
      </c>
      <c r="C13" s="53">
        <v>16</v>
      </c>
      <c r="D13" s="47"/>
      <c r="E13" s="56" t="s">
        <v>124</v>
      </c>
      <c r="F13" s="53" t="s">
        <v>140</v>
      </c>
      <c r="G13" s="48"/>
    </row>
    <row r="14" spans="1:7" ht="13.5">
      <c r="A14" s="63">
        <v>4017</v>
      </c>
      <c r="B14" s="53">
        <v>40</v>
      </c>
      <c r="C14" s="53">
        <v>17</v>
      </c>
      <c r="D14" s="47"/>
      <c r="E14" s="56" t="s">
        <v>130</v>
      </c>
      <c r="F14" s="53" t="s">
        <v>141</v>
      </c>
      <c r="G14" s="48"/>
    </row>
    <row r="15" spans="1:7" ht="13.5">
      <c r="A15" s="63">
        <v>4018</v>
      </c>
      <c r="B15" s="53">
        <v>40</v>
      </c>
      <c r="C15" s="53">
        <v>18</v>
      </c>
      <c r="D15" s="47"/>
      <c r="E15" s="56" t="s">
        <v>130</v>
      </c>
      <c r="F15" s="53" t="s">
        <v>142</v>
      </c>
      <c r="G15" s="48" t="s">
        <v>126</v>
      </c>
    </row>
    <row r="16" spans="1:7" ht="13.5">
      <c r="A16" s="64">
        <v>4019</v>
      </c>
      <c r="B16" s="54">
        <v>40</v>
      </c>
      <c r="C16" s="54">
        <v>19</v>
      </c>
      <c r="D16" s="49"/>
      <c r="E16" s="57" t="s">
        <v>124</v>
      </c>
      <c r="F16" s="54" t="s">
        <v>143</v>
      </c>
      <c r="G16" s="50" t="s">
        <v>126</v>
      </c>
    </row>
    <row r="18" ht="13.5">
      <c r="A18" t="s">
        <v>144</v>
      </c>
    </row>
    <row r="19" ht="13.5">
      <c r="A19" t="s">
        <v>145</v>
      </c>
    </row>
    <row r="20" ht="13.5">
      <c r="A20" t="s">
        <v>146</v>
      </c>
    </row>
  </sheetData>
  <sheetProtection/>
  <mergeCells count="1">
    <mergeCell ref="D1:E1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koshigoe</dc:creator>
  <cp:keywords/>
  <dc:description/>
  <cp:lastModifiedBy>弘師 山西</cp:lastModifiedBy>
  <cp:lastPrinted>2017-01-13T05:51:52Z</cp:lastPrinted>
  <dcterms:created xsi:type="dcterms:W3CDTF">2016-12-07T08:03:54Z</dcterms:created>
  <dcterms:modified xsi:type="dcterms:W3CDTF">2023-12-20T07:52:01Z</dcterms:modified>
  <cp:category/>
  <cp:version/>
  <cp:contentType/>
  <cp:contentStatus/>
</cp:coreProperties>
</file>